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75" yWindow="180" windowWidth="7095" windowHeight="9255"/>
  </bookViews>
  <sheets>
    <sheet name="2004-2013" sheetId="30" r:id="rId1"/>
  </sheets>
  <calcPr calcId="125725"/>
</workbook>
</file>

<file path=xl/calcChain.xml><?xml version="1.0" encoding="utf-8"?>
<calcChain xmlns="http://schemas.openxmlformats.org/spreadsheetml/2006/main">
  <c r="M132" i="30"/>
  <c r="L132"/>
  <c r="K132"/>
  <c r="J132"/>
  <c r="I132"/>
  <c r="H132"/>
  <c r="G132"/>
  <c r="F132"/>
  <c r="E132"/>
  <c r="V131"/>
  <c r="W131" s="1"/>
  <c r="T131"/>
  <c r="U131" s="1"/>
  <c r="V130"/>
  <c r="W130" s="1"/>
  <c r="T130"/>
  <c r="U130" s="1"/>
  <c r="V129"/>
  <c r="W129" s="1"/>
  <c r="T129"/>
  <c r="U129" s="1"/>
  <c r="V128"/>
  <c r="W128" s="1"/>
  <c r="T128"/>
  <c r="U128" s="1"/>
  <c r="V127"/>
  <c r="W127" s="1"/>
  <c r="T127"/>
  <c r="U127" s="1"/>
  <c r="V126"/>
  <c r="W126" s="1"/>
  <c r="T126"/>
  <c r="U126" s="1"/>
  <c r="V125"/>
  <c r="W125" s="1"/>
  <c r="T125"/>
  <c r="U125" s="1"/>
  <c r="V124"/>
  <c r="W124" s="1"/>
  <c r="T124"/>
  <c r="U124" s="1"/>
  <c r="V123"/>
  <c r="W123" s="1"/>
  <c r="T123"/>
  <c r="U123" s="1"/>
  <c r="V122"/>
  <c r="W122" s="1"/>
  <c r="T122"/>
  <c r="U122" s="1"/>
  <c r="V121"/>
  <c r="W121" s="1"/>
  <c r="T121"/>
  <c r="U121" s="1"/>
  <c r="V120"/>
  <c r="W120" s="1"/>
  <c r="T120"/>
  <c r="U120" s="1"/>
  <c r="M119"/>
  <c r="L119"/>
  <c r="K119"/>
  <c r="J119"/>
  <c r="I119"/>
  <c r="H119"/>
  <c r="G119"/>
  <c r="F119"/>
  <c r="E119"/>
  <c r="V118"/>
  <c r="W118" s="1"/>
  <c r="T118"/>
  <c r="U118" s="1"/>
  <c r="V117"/>
  <c r="W117" s="1"/>
  <c r="T117"/>
  <c r="U117" s="1"/>
  <c r="V116"/>
  <c r="W116" s="1"/>
  <c r="T116"/>
  <c r="U116" s="1"/>
  <c r="V115"/>
  <c r="W115" s="1"/>
  <c r="T115"/>
  <c r="U115" s="1"/>
  <c r="V114"/>
  <c r="W114" s="1"/>
  <c r="T114"/>
  <c r="U114" s="1"/>
  <c r="V113"/>
  <c r="W113" s="1"/>
  <c r="T113"/>
  <c r="U113" s="1"/>
  <c r="V112"/>
  <c r="W112" s="1"/>
  <c r="T112"/>
  <c r="U112" s="1"/>
  <c r="V111"/>
  <c r="W111" s="1"/>
  <c r="T111"/>
  <c r="U111" s="1"/>
  <c r="V110"/>
  <c r="W110" s="1"/>
  <c r="T110"/>
  <c r="U110" s="1"/>
  <c r="V109"/>
  <c r="W109" s="1"/>
  <c r="T109"/>
  <c r="U109" s="1"/>
  <c r="V108"/>
  <c r="W108" s="1"/>
  <c r="T108"/>
  <c r="U108" s="1"/>
  <c r="V107"/>
  <c r="W107" s="1"/>
  <c r="T107"/>
  <c r="U107" s="1"/>
  <c r="M106"/>
  <c r="L106"/>
  <c r="K106"/>
  <c r="J106"/>
  <c r="I106"/>
  <c r="H106"/>
  <c r="G106"/>
  <c r="F106"/>
  <c r="E106"/>
  <c r="V105"/>
  <c r="W105" s="1"/>
  <c r="T105"/>
  <c r="U105" s="1"/>
  <c r="V104"/>
  <c r="W104" s="1"/>
  <c r="T104"/>
  <c r="U104" s="1"/>
  <c r="V103"/>
  <c r="W103" s="1"/>
  <c r="T103"/>
  <c r="U103" s="1"/>
  <c r="V102"/>
  <c r="W102" s="1"/>
  <c r="T102"/>
  <c r="U102" s="1"/>
  <c r="V101"/>
  <c r="W101" s="1"/>
  <c r="T101"/>
  <c r="U101" s="1"/>
  <c r="V100"/>
  <c r="W100" s="1"/>
  <c r="T100"/>
  <c r="U100" s="1"/>
  <c r="V99"/>
  <c r="W99" s="1"/>
  <c r="T99"/>
  <c r="U99" s="1"/>
  <c r="V98"/>
  <c r="W98" s="1"/>
  <c r="T98"/>
  <c r="U98" s="1"/>
  <c r="V97"/>
  <c r="W97" s="1"/>
  <c r="T97"/>
  <c r="U97" s="1"/>
  <c r="V96"/>
  <c r="W96" s="1"/>
  <c r="T96"/>
  <c r="U96" s="1"/>
  <c r="V95"/>
  <c r="W95" s="1"/>
  <c r="T95"/>
  <c r="U95" s="1"/>
  <c r="V94"/>
  <c r="W94" s="1"/>
  <c r="T94"/>
  <c r="U94" s="1"/>
  <c r="M93"/>
  <c r="L93"/>
  <c r="K93"/>
  <c r="J93"/>
  <c r="I93"/>
  <c r="H93"/>
  <c r="G93"/>
  <c r="F93"/>
  <c r="E93"/>
  <c r="V92"/>
  <c r="W92" s="1"/>
  <c r="T92"/>
  <c r="U92" s="1"/>
  <c r="V91"/>
  <c r="W91" s="1"/>
  <c r="T91"/>
  <c r="U91" s="1"/>
  <c r="V90"/>
  <c r="W90" s="1"/>
  <c r="T90"/>
  <c r="U90" s="1"/>
  <c r="V89"/>
  <c r="W89" s="1"/>
  <c r="T89"/>
  <c r="U89" s="1"/>
  <c r="V88"/>
  <c r="W88" s="1"/>
  <c r="T88"/>
  <c r="U88" s="1"/>
  <c r="V87"/>
  <c r="W87" s="1"/>
  <c r="T87"/>
  <c r="U87" s="1"/>
  <c r="V86"/>
  <c r="W86" s="1"/>
  <c r="T86"/>
  <c r="U86" s="1"/>
  <c r="V85"/>
  <c r="W85" s="1"/>
  <c r="T85"/>
  <c r="U85" s="1"/>
  <c r="V84"/>
  <c r="W84" s="1"/>
  <c r="T84"/>
  <c r="U84" s="1"/>
  <c r="V83"/>
  <c r="W83" s="1"/>
  <c r="T83"/>
  <c r="U83" s="1"/>
  <c r="V82"/>
  <c r="W82" s="1"/>
  <c r="T82"/>
  <c r="U82" s="1"/>
  <c r="V81"/>
  <c r="W81" s="1"/>
  <c r="T81"/>
  <c r="U81" s="1"/>
  <c r="M80"/>
  <c r="L80"/>
  <c r="K80"/>
  <c r="J80"/>
  <c r="I80"/>
  <c r="H80"/>
  <c r="G80"/>
  <c r="F80"/>
  <c r="E80"/>
  <c r="V79"/>
  <c r="W79" s="1"/>
  <c r="T79"/>
  <c r="U79" s="1"/>
  <c r="V78"/>
  <c r="W78" s="1"/>
  <c r="T78"/>
  <c r="U78" s="1"/>
  <c r="V77"/>
  <c r="W77" s="1"/>
  <c r="T77"/>
  <c r="U77" s="1"/>
  <c r="V76"/>
  <c r="W76" s="1"/>
  <c r="T76"/>
  <c r="U76" s="1"/>
  <c r="V75"/>
  <c r="W75" s="1"/>
  <c r="T75"/>
  <c r="U75" s="1"/>
  <c r="V74"/>
  <c r="W74" s="1"/>
  <c r="T74"/>
  <c r="U74" s="1"/>
  <c r="V73"/>
  <c r="W73" s="1"/>
  <c r="T73"/>
  <c r="U73" s="1"/>
  <c r="V72"/>
  <c r="W72" s="1"/>
  <c r="T72"/>
  <c r="U72" s="1"/>
  <c r="V71"/>
  <c r="W71" s="1"/>
  <c r="T71"/>
  <c r="U71" s="1"/>
  <c r="V70"/>
  <c r="W70" s="1"/>
  <c r="T70"/>
  <c r="U70" s="1"/>
  <c r="V69"/>
  <c r="W69" s="1"/>
  <c r="T69"/>
  <c r="U69" s="1"/>
  <c r="V68"/>
  <c r="W68" s="1"/>
  <c r="T68"/>
  <c r="U68" s="1"/>
  <c r="M67"/>
  <c r="L67"/>
  <c r="K67"/>
  <c r="J67"/>
  <c r="I67"/>
  <c r="H67"/>
  <c r="G67"/>
  <c r="F67"/>
  <c r="E67"/>
  <c r="V66"/>
  <c r="W66" s="1"/>
  <c r="T66"/>
  <c r="U66" s="1"/>
  <c r="V65"/>
  <c r="W65" s="1"/>
  <c r="T65"/>
  <c r="U65" s="1"/>
  <c r="V64"/>
  <c r="W64" s="1"/>
  <c r="T64"/>
  <c r="U64" s="1"/>
  <c r="V63"/>
  <c r="W63" s="1"/>
  <c r="T63"/>
  <c r="U63" s="1"/>
  <c r="V62"/>
  <c r="W62" s="1"/>
  <c r="T62"/>
  <c r="U62" s="1"/>
  <c r="V61"/>
  <c r="W61" s="1"/>
  <c r="T61"/>
  <c r="U61" s="1"/>
  <c r="V60"/>
  <c r="W60" s="1"/>
  <c r="T60"/>
  <c r="U60" s="1"/>
  <c r="V59"/>
  <c r="W59" s="1"/>
  <c r="T59"/>
  <c r="U59" s="1"/>
  <c r="V58"/>
  <c r="W58" s="1"/>
  <c r="T58"/>
  <c r="U58" s="1"/>
  <c r="V57"/>
  <c r="W57" s="1"/>
  <c r="T57"/>
  <c r="U57" s="1"/>
  <c r="V56"/>
  <c r="W56" s="1"/>
  <c r="T56"/>
  <c r="U56" s="1"/>
  <c r="V55"/>
  <c r="W55" s="1"/>
  <c r="T55"/>
  <c r="U55" s="1"/>
  <c r="M54"/>
  <c r="L54"/>
  <c r="K54"/>
  <c r="J54"/>
  <c r="I54"/>
  <c r="H54"/>
  <c r="G54"/>
  <c r="F54"/>
  <c r="E54"/>
  <c r="V53"/>
  <c r="W53" s="1"/>
  <c r="T53"/>
  <c r="U53" s="1"/>
  <c r="V52"/>
  <c r="W52" s="1"/>
  <c r="T52"/>
  <c r="U52" s="1"/>
  <c r="V51"/>
  <c r="W51" s="1"/>
  <c r="T51"/>
  <c r="U51" s="1"/>
  <c r="V50"/>
  <c r="W50" s="1"/>
  <c r="T50"/>
  <c r="U50" s="1"/>
  <c r="V49"/>
  <c r="W49" s="1"/>
  <c r="T49"/>
  <c r="U49" s="1"/>
  <c r="V48"/>
  <c r="W48" s="1"/>
  <c r="T48"/>
  <c r="U48" s="1"/>
  <c r="V47"/>
  <c r="W47" s="1"/>
  <c r="T47"/>
  <c r="U47" s="1"/>
  <c r="V46"/>
  <c r="W46" s="1"/>
  <c r="T46"/>
  <c r="U46" s="1"/>
  <c r="V45"/>
  <c r="W45" s="1"/>
  <c r="T45"/>
  <c r="U45" s="1"/>
  <c r="V44"/>
  <c r="W44" s="1"/>
  <c r="T44"/>
  <c r="U44" s="1"/>
  <c r="V43"/>
  <c r="W43" s="1"/>
  <c r="T43"/>
  <c r="U43" s="1"/>
  <c r="V42"/>
  <c r="W42" s="1"/>
  <c r="T42"/>
  <c r="U42" s="1"/>
  <c r="M41"/>
  <c r="L41"/>
  <c r="K41"/>
  <c r="J41"/>
  <c r="I41"/>
  <c r="H41"/>
  <c r="G41"/>
  <c r="F41"/>
  <c r="E41"/>
  <c r="V40"/>
  <c r="W40" s="1"/>
  <c r="T40"/>
  <c r="U40" s="1"/>
  <c r="V39"/>
  <c r="W39" s="1"/>
  <c r="T39"/>
  <c r="U39" s="1"/>
  <c r="V38"/>
  <c r="W38" s="1"/>
  <c r="T38"/>
  <c r="U38" s="1"/>
  <c r="V37"/>
  <c r="W37" s="1"/>
  <c r="T37"/>
  <c r="U37" s="1"/>
  <c r="V36"/>
  <c r="W36" s="1"/>
  <c r="T36"/>
  <c r="U36" s="1"/>
  <c r="V35"/>
  <c r="W35" s="1"/>
  <c r="T35"/>
  <c r="U35" s="1"/>
  <c r="W34"/>
  <c r="V34"/>
  <c r="T34"/>
  <c r="U34" s="1"/>
  <c r="V33"/>
  <c r="W33" s="1"/>
  <c r="T33"/>
  <c r="U33" s="1"/>
  <c r="V32"/>
  <c r="W32" s="1"/>
  <c r="T32"/>
  <c r="U32" s="1"/>
  <c r="V31"/>
  <c r="W31" s="1"/>
  <c r="T31"/>
  <c r="U31" s="1"/>
  <c r="V30"/>
  <c r="W30" s="1"/>
  <c r="T30"/>
  <c r="U30" s="1"/>
  <c r="V29"/>
  <c r="W29" s="1"/>
  <c r="T29"/>
  <c r="U29" s="1"/>
  <c r="M28"/>
  <c r="L28"/>
  <c r="K28"/>
  <c r="J28"/>
  <c r="I28"/>
  <c r="H28"/>
  <c r="G28"/>
  <c r="F28"/>
  <c r="E28"/>
  <c r="V27"/>
  <c r="W27" s="1"/>
  <c r="T27"/>
  <c r="U27" s="1"/>
  <c r="V26"/>
  <c r="W26" s="1"/>
  <c r="T26"/>
  <c r="U26" s="1"/>
  <c r="V25"/>
  <c r="W25" s="1"/>
  <c r="T25"/>
  <c r="U25" s="1"/>
  <c r="V24"/>
  <c r="W24" s="1"/>
  <c r="T24"/>
  <c r="U24" s="1"/>
  <c r="V23"/>
  <c r="W23" s="1"/>
  <c r="T23"/>
  <c r="U23" s="1"/>
  <c r="V22"/>
  <c r="W22" s="1"/>
  <c r="T22"/>
  <c r="U22" s="1"/>
  <c r="V21"/>
  <c r="W21" s="1"/>
  <c r="T21"/>
  <c r="U21" s="1"/>
  <c r="V20"/>
  <c r="W20" s="1"/>
  <c r="T20"/>
  <c r="U20" s="1"/>
  <c r="V19"/>
  <c r="W19" s="1"/>
  <c r="T19"/>
  <c r="U19" s="1"/>
  <c r="V18"/>
  <c r="W18" s="1"/>
  <c r="T18"/>
  <c r="U18" s="1"/>
  <c r="V17"/>
  <c r="W17" s="1"/>
  <c r="T17"/>
  <c r="U17" s="1"/>
  <c r="V16"/>
  <c r="W16" s="1"/>
  <c r="T16"/>
  <c r="U16" s="1"/>
  <c r="M15"/>
  <c r="L15"/>
  <c r="K15"/>
  <c r="J15"/>
  <c r="I15"/>
  <c r="H15"/>
  <c r="G15"/>
  <c r="F15"/>
  <c r="E15"/>
  <c r="V14"/>
  <c r="W14" s="1"/>
  <c r="T14"/>
  <c r="U14" s="1"/>
  <c r="V13"/>
  <c r="W13" s="1"/>
  <c r="T13"/>
  <c r="U13" s="1"/>
  <c r="V12"/>
  <c r="W12" s="1"/>
  <c r="T12"/>
  <c r="U12" s="1"/>
  <c r="V11"/>
  <c r="W11" s="1"/>
  <c r="T11"/>
  <c r="U11" s="1"/>
  <c r="V10"/>
  <c r="W10" s="1"/>
  <c r="T10"/>
  <c r="U10" s="1"/>
  <c r="V9"/>
  <c r="W9" s="1"/>
  <c r="T9"/>
  <c r="U9" s="1"/>
  <c r="V8"/>
  <c r="W8" s="1"/>
  <c r="T8"/>
  <c r="U8" s="1"/>
  <c r="V7"/>
  <c r="W7" s="1"/>
  <c r="T7"/>
  <c r="U7" s="1"/>
  <c r="V6"/>
  <c r="W6" s="1"/>
  <c r="T6"/>
  <c r="U6" s="1"/>
  <c r="V5"/>
  <c r="W5" s="1"/>
  <c r="T5"/>
  <c r="U5" s="1"/>
  <c r="V4"/>
  <c r="W4" s="1"/>
  <c r="T4"/>
  <c r="U4" s="1"/>
  <c r="V3"/>
  <c r="W3" s="1"/>
  <c r="T3"/>
  <c r="U3" s="1"/>
  <c r="N41" l="1"/>
  <c r="N93"/>
  <c r="N106"/>
  <c r="N28"/>
  <c r="N15"/>
  <c r="U142"/>
  <c r="N54"/>
  <c r="N67"/>
  <c r="U141"/>
  <c r="W143"/>
  <c r="W144"/>
  <c r="N119"/>
  <c r="U144"/>
  <c r="N132"/>
  <c r="W135"/>
  <c r="U136"/>
  <c r="U137"/>
  <c r="N80"/>
  <c r="W137"/>
  <c r="U138"/>
  <c r="W139"/>
  <c r="U140"/>
  <c r="W142"/>
  <c r="U135"/>
  <c r="W136"/>
  <c r="U143"/>
  <c r="W138"/>
  <c r="U139"/>
  <c r="W140"/>
  <c r="W141"/>
  <c r="X20" l="1"/>
  <c r="Y20" s="1"/>
  <c r="X26"/>
  <c r="Y26" s="1"/>
  <c r="X23" l="1"/>
  <c r="Y23" s="1"/>
  <c r="X5"/>
  <c r="Y5" s="1"/>
  <c r="X22"/>
  <c r="Y22" s="1"/>
  <c r="X25"/>
  <c r="Y25" s="1"/>
  <c r="X120"/>
  <c r="Y120" s="1"/>
  <c r="X94"/>
  <c r="Y94" s="1"/>
  <c r="X95"/>
  <c r="Y95" s="1"/>
  <c r="X96"/>
  <c r="Y96" s="1"/>
  <c r="X83"/>
  <c r="Y83" s="1"/>
  <c r="X49"/>
  <c r="Y49" s="1"/>
  <c r="X53"/>
  <c r="Y53" s="1"/>
  <c r="X10"/>
  <c r="Y10" s="1"/>
  <c r="X24"/>
  <c r="Y24" s="1"/>
  <c r="X127"/>
  <c r="Y127" s="1"/>
  <c r="X130"/>
  <c r="Y130" s="1"/>
  <c r="X105"/>
  <c r="Y105" s="1"/>
  <c r="X48"/>
  <c r="Y48" s="1"/>
  <c r="X52"/>
  <c r="Y52" s="1"/>
  <c r="X44"/>
  <c r="Y44" s="1"/>
  <c r="X107"/>
  <c r="Y107" s="1"/>
  <c r="X109"/>
  <c r="Y109" s="1"/>
  <c r="X116"/>
  <c r="Y116" s="1"/>
  <c r="X102"/>
  <c r="Y102" s="1"/>
  <c r="X88"/>
  <c r="Y88" s="1"/>
  <c r="X87"/>
  <c r="Y87" s="1"/>
  <c r="X81"/>
  <c r="Y81" s="1"/>
  <c r="X68"/>
  <c r="Y68" s="1"/>
  <c r="X72"/>
  <c r="Y72" s="1"/>
  <c r="X76"/>
  <c r="Y76" s="1"/>
  <c r="X55"/>
  <c r="Y55" s="1"/>
  <c r="X59"/>
  <c r="Y59" s="1"/>
  <c r="X63"/>
  <c r="Y63" s="1"/>
  <c r="X29"/>
  <c r="Y29" s="1"/>
  <c r="X33"/>
  <c r="Y33" s="1"/>
  <c r="X37"/>
  <c r="Y37" s="1"/>
  <c r="X8"/>
  <c r="Y8" s="1"/>
  <c r="X7"/>
  <c r="Y7" s="1"/>
  <c r="X9"/>
  <c r="Y9" s="1"/>
  <c r="X86"/>
  <c r="Y86" s="1"/>
  <c r="X131"/>
  <c r="Y131" s="1"/>
  <c r="X115"/>
  <c r="Y115" s="1"/>
  <c r="X113"/>
  <c r="Y113" s="1"/>
  <c r="X110"/>
  <c r="Y110" s="1"/>
  <c r="X92"/>
  <c r="Y92" s="1"/>
  <c r="X91"/>
  <c r="Y91" s="1"/>
  <c r="X69"/>
  <c r="Y69" s="1"/>
  <c r="X73"/>
  <c r="Y73" s="1"/>
  <c r="X77"/>
  <c r="Y77" s="1"/>
  <c r="X56"/>
  <c r="Y56" s="1"/>
  <c r="X60"/>
  <c r="Y60" s="1"/>
  <c r="X64"/>
  <c r="Y64" s="1"/>
  <c r="X42"/>
  <c r="Y42" s="1"/>
  <c r="X30"/>
  <c r="Y30" s="1"/>
  <c r="X34"/>
  <c r="Y34" s="1"/>
  <c r="X38"/>
  <c r="Y38" s="1"/>
  <c r="X13"/>
  <c r="Y13" s="1"/>
  <c r="X11"/>
  <c r="Y11" s="1"/>
  <c r="X12"/>
  <c r="Y12" s="1"/>
  <c r="X14"/>
  <c r="Y14" s="1"/>
  <c r="X27"/>
  <c r="Y27" s="1"/>
  <c r="X121"/>
  <c r="Y121" s="1"/>
  <c r="X125"/>
  <c r="Y125" s="1"/>
  <c r="X122"/>
  <c r="Y122" s="1"/>
  <c r="X124"/>
  <c r="Y124" s="1"/>
  <c r="X108"/>
  <c r="Y108" s="1"/>
  <c r="X117"/>
  <c r="Y117" s="1"/>
  <c r="X114"/>
  <c r="Y114" s="1"/>
  <c r="X98"/>
  <c r="Y98" s="1"/>
  <c r="X99"/>
  <c r="Y99" s="1"/>
  <c r="X97"/>
  <c r="Y97" s="1"/>
  <c r="X100"/>
  <c r="Y100" s="1"/>
  <c r="X82"/>
  <c r="Y82" s="1"/>
  <c r="X84"/>
  <c r="Y84" s="1"/>
  <c r="X70"/>
  <c r="Y70" s="1"/>
  <c r="X74"/>
  <c r="Y74" s="1"/>
  <c r="X78"/>
  <c r="Y78" s="1"/>
  <c r="X57"/>
  <c r="Y57" s="1"/>
  <c r="X61"/>
  <c r="Y61" s="1"/>
  <c r="X65"/>
  <c r="Y65" s="1"/>
  <c r="X43"/>
  <c r="Y43" s="1"/>
  <c r="X50"/>
  <c r="Y50" s="1"/>
  <c r="X46"/>
  <c r="Y46" s="1"/>
  <c r="X31"/>
  <c r="Y31" s="1"/>
  <c r="X35"/>
  <c r="Y35" s="1"/>
  <c r="X39"/>
  <c r="Y39" s="1"/>
  <c r="X17"/>
  <c r="Y17" s="1"/>
  <c r="X18"/>
  <c r="Y18" s="1"/>
  <c r="X19"/>
  <c r="Y19" s="1"/>
  <c r="X21"/>
  <c r="Y21" s="1"/>
  <c r="X129"/>
  <c r="Y129" s="1"/>
  <c r="X123"/>
  <c r="Y123" s="1"/>
  <c r="X126"/>
  <c r="Y126" s="1"/>
  <c r="X128"/>
  <c r="Y128" s="1"/>
  <c r="X111"/>
  <c r="Y111" s="1"/>
  <c r="X112"/>
  <c r="Y112" s="1"/>
  <c r="X118"/>
  <c r="Y118" s="1"/>
  <c r="X101"/>
  <c r="Y101" s="1"/>
  <c r="X103"/>
  <c r="Y103" s="1"/>
  <c r="X104"/>
  <c r="Y104" s="1"/>
  <c r="X85"/>
  <c r="Y85" s="1"/>
  <c r="X90"/>
  <c r="Y90" s="1"/>
  <c r="X89"/>
  <c r="Y89" s="1"/>
  <c r="X71"/>
  <c r="Y71" s="1"/>
  <c r="X75"/>
  <c r="Y75" s="1"/>
  <c r="X79"/>
  <c r="Y79" s="1"/>
  <c r="X58"/>
  <c r="Y58" s="1"/>
  <c r="X62"/>
  <c r="Y62" s="1"/>
  <c r="X66"/>
  <c r="Y66" s="1"/>
  <c r="X47"/>
  <c r="Y47" s="1"/>
  <c r="X51"/>
  <c r="Y51" s="1"/>
  <c r="X45"/>
  <c r="Y45" s="1"/>
  <c r="X32"/>
  <c r="Y32" s="1"/>
  <c r="X36"/>
  <c r="Y36" s="1"/>
  <c r="X40"/>
  <c r="Y40" s="1"/>
  <c r="X3"/>
  <c r="Y3" s="1"/>
  <c r="X4"/>
  <c r="Y4" s="1"/>
  <c r="X6"/>
  <c r="Y6" s="1"/>
  <c r="X16"/>
  <c r="Y16" s="1"/>
  <c r="Y136" l="1"/>
  <c r="N136" s="1"/>
  <c r="Y144"/>
  <c r="N144" s="1"/>
  <c r="Y142"/>
  <c r="N142" s="1"/>
  <c r="Y138"/>
  <c r="N138" s="1"/>
  <c r="Y141"/>
  <c r="N141" s="1"/>
  <c r="Y137"/>
  <c r="N137" s="1"/>
  <c r="Y140"/>
  <c r="N140" s="1"/>
  <c r="Y135"/>
  <c r="N135" s="1"/>
  <c r="Y139"/>
  <c r="N139" s="1"/>
  <c r="Y143"/>
  <c r="N143" s="1"/>
</calcChain>
</file>

<file path=xl/sharedStrings.xml><?xml version="1.0" encoding="utf-8"?>
<sst xmlns="http://schemas.openxmlformats.org/spreadsheetml/2006/main" count="168" uniqueCount="54">
  <si>
    <t>January</t>
  </si>
  <si>
    <t xml:space="preserve">December </t>
  </si>
  <si>
    <t xml:space="preserve">February </t>
  </si>
  <si>
    <t>March</t>
  </si>
  <si>
    <t>April</t>
  </si>
  <si>
    <t xml:space="preserve">May </t>
  </si>
  <si>
    <t>June</t>
  </si>
  <si>
    <t xml:space="preserve">July </t>
  </si>
  <si>
    <t>August</t>
  </si>
  <si>
    <t xml:space="preserve">September </t>
  </si>
  <si>
    <t>October</t>
  </si>
  <si>
    <t>November</t>
  </si>
  <si>
    <t>February</t>
  </si>
  <si>
    <t>May</t>
  </si>
  <si>
    <t>July</t>
  </si>
  <si>
    <t>September</t>
  </si>
  <si>
    <t>December</t>
  </si>
  <si>
    <t>3-Year</t>
  </si>
  <si>
    <t>1-Year</t>
  </si>
  <si>
    <t>5-Year</t>
  </si>
  <si>
    <t>10-Year</t>
  </si>
  <si>
    <t>Tax Cost Ratio</t>
  </si>
  <si>
    <t>After-Tax Return</t>
  </si>
  <si>
    <t>Time          Period</t>
  </si>
  <si>
    <t>9-Year</t>
  </si>
  <si>
    <t>2-Year</t>
  </si>
  <si>
    <t>4-Year</t>
  </si>
  <si>
    <t>6-Year</t>
  </si>
  <si>
    <t>7-Year</t>
  </si>
  <si>
    <t>8-Year</t>
  </si>
  <si>
    <r>
      <t>TXD</t>
    </r>
    <r>
      <rPr>
        <b/>
        <vertAlign val="subscript"/>
        <sz val="8"/>
        <color rgb="FF3F2B2F"/>
        <rFont val="Arial"/>
        <family val="2"/>
      </rPr>
      <t>i</t>
    </r>
  </si>
  <si>
    <r>
      <t>TXE</t>
    </r>
    <r>
      <rPr>
        <b/>
        <vertAlign val="subscript"/>
        <sz val="8"/>
        <color rgb="FF3F2B2F"/>
        <rFont val="Arial"/>
        <family val="2"/>
      </rPr>
      <t>i</t>
    </r>
  </si>
  <si>
    <r>
      <t>TXN</t>
    </r>
    <r>
      <rPr>
        <b/>
        <vertAlign val="subscript"/>
        <sz val="8"/>
        <color rgb="FF3F2B2F"/>
        <rFont val="Arial"/>
        <family val="2"/>
      </rPr>
      <t>i</t>
    </r>
  </si>
  <si>
    <r>
      <t>TXI</t>
    </r>
    <r>
      <rPr>
        <b/>
        <vertAlign val="subscript"/>
        <sz val="8"/>
        <color rgb="FF3F2B2F"/>
        <rFont val="Arial"/>
        <family val="2"/>
      </rPr>
      <t>i</t>
    </r>
  </si>
  <si>
    <r>
      <t>TXG</t>
    </r>
    <r>
      <rPr>
        <b/>
        <vertAlign val="subscript"/>
        <sz val="8"/>
        <color rgb="FF3F2B2F"/>
        <rFont val="Arial"/>
        <family val="2"/>
      </rPr>
      <t>i</t>
    </r>
  </si>
  <si>
    <r>
      <t>ATD</t>
    </r>
    <r>
      <rPr>
        <b/>
        <vertAlign val="subscript"/>
        <sz val="8"/>
        <color rgb="FF3F2B2F"/>
        <rFont val="Arial"/>
        <family val="2"/>
      </rPr>
      <t>i</t>
    </r>
  </si>
  <si>
    <r>
      <t>(1+ATD</t>
    </r>
    <r>
      <rPr>
        <b/>
        <vertAlign val="subscript"/>
        <sz val="8"/>
        <color rgb="FF3F2B2F"/>
        <rFont val="Arial"/>
        <family val="2"/>
      </rPr>
      <t>i</t>
    </r>
    <r>
      <rPr>
        <b/>
        <sz val="8"/>
        <color rgb="FF3F2B2F"/>
        <rFont val="Arial"/>
        <family val="2"/>
      </rPr>
      <t>/P</t>
    </r>
    <r>
      <rPr>
        <b/>
        <vertAlign val="subscript"/>
        <sz val="8"/>
        <color rgb="FF3F2B2F"/>
        <rFont val="Arial"/>
        <family val="2"/>
      </rPr>
      <t>i</t>
    </r>
    <r>
      <rPr>
        <b/>
        <sz val="8"/>
        <color rgb="FF3F2B2F"/>
        <rFont val="Arial"/>
        <family val="2"/>
      </rPr>
      <t>)</t>
    </r>
  </si>
  <si>
    <t>NAV</t>
  </si>
  <si>
    <r>
      <t>Canadian Dividends        CDV</t>
    </r>
    <r>
      <rPr>
        <b/>
        <vertAlign val="subscript"/>
        <sz val="8"/>
        <color rgb="FF3F2B2F"/>
        <rFont val="Arial"/>
        <family val="2"/>
      </rPr>
      <t>i</t>
    </r>
  </si>
  <si>
    <r>
      <t>Eligible Dividends      EDV</t>
    </r>
    <r>
      <rPr>
        <b/>
        <vertAlign val="subscript"/>
        <sz val="8"/>
        <color rgb="FF3F2B2F"/>
        <rFont val="Arial"/>
        <family val="2"/>
      </rPr>
      <t>i</t>
    </r>
  </si>
  <si>
    <r>
      <t>Non Eligible Dividends     NDV</t>
    </r>
    <r>
      <rPr>
        <b/>
        <vertAlign val="subscript"/>
        <sz val="8"/>
        <color rgb="FF3F2B2F"/>
        <rFont val="Arial"/>
        <family val="2"/>
      </rPr>
      <t>i</t>
    </r>
  </si>
  <si>
    <r>
      <t>Other      Income            INC</t>
    </r>
    <r>
      <rPr>
        <b/>
        <vertAlign val="subscript"/>
        <sz val="8"/>
        <color rgb="FF3F2B2F"/>
        <rFont val="Arial"/>
        <family val="2"/>
      </rPr>
      <t>i</t>
    </r>
  </si>
  <si>
    <r>
      <t>Foreign Income                    FIN</t>
    </r>
    <r>
      <rPr>
        <b/>
        <vertAlign val="subscript"/>
        <sz val="8"/>
        <color rgb="FF3F2B2F"/>
        <rFont val="Arial"/>
        <family val="2"/>
      </rPr>
      <t>i</t>
    </r>
  </si>
  <si>
    <r>
      <t>Foreign Tax Paid             FTP</t>
    </r>
    <r>
      <rPr>
        <b/>
        <vertAlign val="subscript"/>
        <sz val="8"/>
        <color rgb="FF3F2B2F"/>
        <rFont val="Arial"/>
        <family val="2"/>
      </rPr>
      <t>i</t>
    </r>
  </si>
  <si>
    <r>
      <t>Return of Capital            ROC</t>
    </r>
    <r>
      <rPr>
        <b/>
        <vertAlign val="subscript"/>
        <sz val="8"/>
        <color rgb="FF3F2B2F"/>
        <rFont val="Arial"/>
        <family val="2"/>
      </rPr>
      <t>i</t>
    </r>
  </si>
  <si>
    <r>
      <t>Capital      Gains                      CAP</t>
    </r>
    <r>
      <rPr>
        <b/>
        <vertAlign val="subscript"/>
        <sz val="8"/>
        <color rgb="FF3F2B2F"/>
        <rFont val="Arial"/>
        <family val="2"/>
      </rPr>
      <t>i</t>
    </r>
  </si>
  <si>
    <r>
      <t>Reinvested Distribution            RDS</t>
    </r>
    <r>
      <rPr>
        <b/>
        <vertAlign val="subscript"/>
        <sz val="8"/>
        <color rgb="FF3F2B2F"/>
        <rFont val="Arial"/>
        <family val="2"/>
      </rPr>
      <t>i</t>
    </r>
  </si>
  <si>
    <r>
      <t>BTD</t>
    </r>
    <r>
      <rPr>
        <b/>
        <vertAlign val="subscript"/>
        <sz val="8"/>
        <color rgb="FF3F2B2F"/>
        <rFont val="Arial"/>
        <family val="2"/>
      </rPr>
      <t xml:space="preserve">i                     </t>
    </r>
    <r>
      <rPr>
        <b/>
        <i/>
        <sz val="8"/>
        <color rgb="FF3F2B2F"/>
        <rFont val="Arial"/>
        <family val="2"/>
      </rPr>
      <t>Reported</t>
    </r>
  </si>
  <si>
    <t>Total Distribution</t>
  </si>
  <si>
    <r>
      <t>(1+BTD</t>
    </r>
    <r>
      <rPr>
        <b/>
        <vertAlign val="subscript"/>
        <sz val="8"/>
        <color rgb="FF3F2B2F"/>
        <rFont val="Arial"/>
        <family val="2"/>
      </rPr>
      <t>i</t>
    </r>
    <r>
      <rPr>
        <b/>
        <sz val="8"/>
        <color rgb="FF3F2B2F"/>
        <rFont val="Arial"/>
        <family val="2"/>
      </rPr>
      <t>/P</t>
    </r>
    <r>
      <rPr>
        <b/>
        <vertAlign val="subscript"/>
        <sz val="8"/>
        <color rgb="FF3F2B2F"/>
        <rFont val="Arial"/>
        <family val="2"/>
      </rPr>
      <t>i</t>
    </r>
    <r>
      <rPr>
        <b/>
        <sz val="8"/>
        <color rgb="FF3F2B2F"/>
        <rFont val="Arial"/>
        <family val="2"/>
      </rPr>
      <t xml:space="preserve">)                          </t>
    </r>
    <r>
      <rPr>
        <b/>
        <sz val="8"/>
        <color rgb="FFB2A7A1"/>
        <rFont val="Arial"/>
        <family val="2"/>
      </rPr>
      <t xml:space="preserve"> </t>
    </r>
    <r>
      <rPr>
        <b/>
        <i/>
        <sz val="8"/>
        <color rgb="FFB2A7A1"/>
        <rFont val="Arial"/>
        <family val="2"/>
      </rPr>
      <t>Reported</t>
    </r>
  </si>
  <si>
    <r>
      <t xml:space="preserve">Before-Tax Return </t>
    </r>
    <r>
      <rPr>
        <b/>
        <i/>
        <sz val="8"/>
        <color rgb="FFB2A7A1"/>
        <rFont val="Arial"/>
        <family val="2"/>
      </rPr>
      <t>Reported</t>
    </r>
  </si>
  <si>
    <r>
      <t xml:space="preserve">Before-Tax Return      </t>
    </r>
    <r>
      <rPr>
        <b/>
        <sz val="8"/>
        <color rgb="FFDEDD6E"/>
        <rFont val="Arial"/>
        <family val="2"/>
      </rPr>
      <t xml:space="preserve"> </t>
    </r>
    <r>
      <rPr>
        <b/>
        <i/>
        <sz val="8"/>
        <color rgb="FFB2A7A1"/>
        <rFont val="Arial"/>
        <family val="2"/>
      </rPr>
      <t>Adjusted</t>
    </r>
    <r>
      <rPr>
        <b/>
        <sz val="8"/>
        <color rgb="FFB2A7A1"/>
        <rFont val="Arial"/>
        <family val="2"/>
      </rPr>
      <t xml:space="preserve">  </t>
    </r>
  </si>
  <si>
    <r>
      <t>BTD</t>
    </r>
    <r>
      <rPr>
        <b/>
        <vertAlign val="subscript"/>
        <sz val="8"/>
        <color rgb="FF3F2B2F"/>
        <rFont val="Arial"/>
        <family val="2"/>
      </rPr>
      <t xml:space="preserve">i </t>
    </r>
    <r>
      <rPr>
        <b/>
        <sz val="8"/>
        <color rgb="FF3F2B2F"/>
        <rFont val="Arial"/>
        <family val="2"/>
      </rPr>
      <t xml:space="preserve">               </t>
    </r>
    <r>
      <rPr>
        <b/>
        <i/>
        <sz val="8"/>
        <color rgb="FF3F2B2F"/>
        <rFont val="Arial"/>
        <family val="2"/>
      </rPr>
      <t>Adjusted</t>
    </r>
  </si>
  <si>
    <r>
      <t>(1+BTD</t>
    </r>
    <r>
      <rPr>
        <b/>
        <vertAlign val="subscript"/>
        <sz val="8"/>
        <color rgb="FF3F2B2F"/>
        <rFont val="Arial"/>
        <family val="2"/>
      </rPr>
      <t>i</t>
    </r>
    <r>
      <rPr>
        <b/>
        <sz val="8"/>
        <color rgb="FF3F2B2F"/>
        <rFont val="Arial"/>
        <family val="2"/>
      </rPr>
      <t>/P</t>
    </r>
    <r>
      <rPr>
        <b/>
        <vertAlign val="subscript"/>
        <sz val="8"/>
        <color rgb="FF3F2B2F"/>
        <rFont val="Arial"/>
        <family val="2"/>
      </rPr>
      <t>i</t>
    </r>
    <r>
      <rPr>
        <b/>
        <sz val="8"/>
        <color rgb="FF3F2B2F"/>
        <rFont val="Arial"/>
        <family val="2"/>
      </rPr>
      <t xml:space="preserve">)                           </t>
    </r>
    <r>
      <rPr>
        <b/>
        <i/>
        <sz val="8"/>
        <color rgb="FFB2A7A1"/>
        <rFont val="Arial"/>
        <family val="2"/>
      </rPr>
      <t>Adjusted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</si>
</sst>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14"/>
      <color rgb="FF3F2B2F"/>
      <name val="Arial"/>
      <family val="2"/>
    </font>
    <font>
      <b/>
      <sz val="8"/>
      <color rgb="FF3F2B2F"/>
      <name val="Arial"/>
      <family val="2"/>
    </font>
    <font>
      <b/>
      <vertAlign val="subscript"/>
      <sz val="8"/>
      <color rgb="FF3F2B2F"/>
      <name val="Arial"/>
      <family val="2"/>
    </font>
    <font>
      <b/>
      <i/>
      <sz val="8"/>
      <color rgb="FF3F2B2F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DEDD6E"/>
      <name val="Arial"/>
      <family val="2"/>
    </font>
    <font>
      <b/>
      <sz val="10"/>
      <color rgb="FF3F2B2F"/>
      <name val="Arial"/>
      <family val="2"/>
    </font>
    <font>
      <sz val="10"/>
      <color rgb="FF3F2B2F"/>
      <name val="Arial"/>
      <family val="2"/>
    </font>
    <font>
      <b/>
      <sz val="8"/>
      <color rgb="FFB2A7A1"/>
      <name val="Arial"/>
      <family val="2"/>
    </font>
    <font>
      <b/>
      <i/>
      <sz val="8"/>
      <color rgb="FFB2A7A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F2B2F"/>
        <bgColor indexed="64"/>
      </patternFill>
    </fill>
    <fill>
      <patternFill patternType="solid">
        <fgColor rgb="FFDEDD6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rgb="FFB2A7A1"/>
      </bottom>
      <diagonal/>
    </border>
    <border>
      <left/>
      <right/>
      <top style="dotted">
        <color rgb="FFB2A7A1"/>
      </top>
      <bottom style="dotted">
        <color rgb="FFB2A7A1"/>
      </bottom>
      <diagonal/>
    </border>
    <border>
      <left/>
      <right/>
      <top style="dotted">
        <color rgb="FFB2A7A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4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2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 applyProtection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right" vertical="center"/>
    </xf>
    <xf numFmtId="164" fontId="10" fillId="4" borderId="0" xfId="0" applyNumberFormat="1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>
      <alignment horizontal="right" vertical="center"/>
    </xf>
    <xf numFmtId="10" fontId="13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10" fontId="3" fillId="2" borderId="1" xfId="0" applyNumberFormat="1" applyFont="1" applyFill="1" applyBorder="1" applyAlignment="1" applyProtection="1">
      <alignment horizontal="right" vertical="center"/>
    </xf>
    <xf numFmtId="10" fontId="14" fillId="2" borderId="1" xfId="0" applyNumberFormat="1" applyFont="1" applyFill="1" applyBorder="1" applyAlignment="1" applyProtection="1">
      <alignment horizontal="right" vertical="center"/>
    </xf>
    <xf numFmtId="10" fontId="5" fillId="2" borderId="1" xfId="0" applyNumberFormat="1" applyFont="1" applyFill="1" applyBorder="1" applyAlignment="1" applyProtection="1">
      <alignment horizontal="right" vertical="center"/>
    </xf>
    <xf numFmtId="10" fontId="1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0" fontId="13" fillId="2" borderId="2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</xf>
    <xf numFmtId="10" fontId="3" fillId="2" borderId="2" xfId="0" applyNumberFormat="1" applyFont="1" applyFill="1" applyBorder="1" applyAlignment="1" applyProtection="1">
      <alignment horizontal="right" vertical="center"/>
    </xf>
    <xf numFmtId="10" fontId="14" fillId="2" borderId="2" xfId="0" applyNumberFormat="1" applyFont="1" applyFill="1" applyBorder="1" applyAlignment="1" applyProtection="1">
      <alignment horizontal="right" vertical="center"/>
    </xf>
    <xf numFmtId="10" fontId="5" fillId="2" borderId="2" xfId="0" applyNumberFormat="1" applyFont="1" applyFill="1" applyBorder="1" applyAlignment="1" applyProtection="1">
      <alignment horizontal="right" vertical="center"/>
    </xf>
    <xf numFmtId="10" fontId="1" fillId="2" borderId="2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10" fontId="13" fillId="2" borderId="3" xfId="0" applyNumberFormat="1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10" fontId="3" fillId="2" borderId="3" xfId="0" applyNumberFormat="1" applyFont="1" applyFill="1" applyBorder="1" applyAlignment="1" applyProtection="1">
      <alignment horizontal="right" vertical="center"/>
    </xf>
    <xf numFmtId="10" fontId="14" fillId="2" borderId="3" xfId="0" applyNumberFormat="1" applyFont="1" applyFill="1" applyBorder="1" applyAlignment="1" applyProtection="1">
      <alignment horizontal="right" vertical="center"/>
    </xf>
    <xf numFmtId="10" fontId="5" fillId="2" borderId="3" xfId="0" applyNumberFormat="1" applyFont="1" applyFill="1" applyBorder="1" applyAlignment="1" applyProtection="1">
      <alignment horizontal="righ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horizontal="left" vertical="center" wrapText="1"/>
    </xf>
    <xf numFmtId="164" fontId="10" fillId="4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2" fontId="1" fillId="2" borderId="0" xfId="0" applyNumberFormat="1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</xf>
    <xf numFmtId="164" fontId="1" fillId="3" borderId="1" xfId="0" applyNumberFormat="1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right" vertical="center"/>
    </xf>
    <xf numFmtId="164" fontId="1" fillId="3" borderId="2" xfId="0" applyNumberFormat="1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2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right" vertical="center"/>
    </xf>
    <xf numFmtId="164" fontId="1" fillId="3" borderId="3" xfId="0" applyNumberFormat="1" applyFont="1" applyFill="1" applyBorder="1" applyAlignment="1" applyProtection="1">
      <alignment horizontal="right" vertical="center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5" borderId="0" xfId="0" applyNumberFormat="1" applyFont="1" applyFill="1" applyAlignment="1" applyProtection="1">
      <alignment horizontal="center" vertical="center"/>
      <protection locked="0"/>
    </xf>
    <xf numFmtId="164" fontId="3" fillId="5" borderId="0" xfId="0" applyNumberFormat="1" applyFont="1" applyFill="1" applyAlignment="1" applyProtection="1">
      <alignment horizontal="center" vertical="center"/>
    </xf>
    <xf numFmtId="164" fontId="3" fillId="5" borderId="0" xfId="0" applyNumberFormat="1" applyFont="1" applyFill="1" applyAlignment="1" applyProtection="1">
      <alignment horizontal="right" vertical="center"/>
    </xf>
    <xf numFmtId="0" fontId="3" fillId="5" borderId="0" xfId="0" applyFont="1" applyFill="1" applyAlignment="1" applyProtection="1">
      <alignment horizontal="right" vertical="center"/>
    </xf>
    <xf numFmtId="0" fontId="13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2" fontId="13" fillId="5" borderId="0" xfId="0" applyNumberFormat="1" applyFont="1" applyFill="1" applyBorder="1" applyAlignment="1" applyProtection="1">
      <alignment horizontal="center" vertical="center"/>
      <protection locked="0"/>
    </xf>
    <xf numFmtId="164" fontId="13" fillId="5" borderId="0" xfId="0" applyNumberFormat="1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 applyProtection="1">
      <alignment horizontal="right" vertical="center"/>
    </xf>
    <xf numFmtId="0" fontId="13" fillId="5" borderId="0" xfId="0" applyFont="1" applyFill="1" applyBorder="1" applyAlignment="1" applyProtection="1">
      <alignment horizontal="right" vertical="center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DD6E"/>
      <color rgb="FFE2DEDD"/>
      <color rgb="FFB2A7A1"/>
      <color rgb="FF3F2B2F"/>
      <color rgb="FF3E7593"/>
      <color rgb="FFD6EA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314119</xdr:colOff>
      <xdr:row>0</xdr:row>
      <xdr:rowOff>690479</xdr:rowOff>
    </xdr:to>
    <xdr:pic>
      <xdr:nvPicPr>
        <xdr:cNvPr id="3" name="Picture 2" descr="CPM Logo (1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647619" cy="6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Normal="100" workbookViewId="0">
      <pane ySplit="1" topLeftCell="A2" activePane="bottomLeft" state="frozen"/>
      <selection pane="bottomLeft" activeCell="D2" sqref="D2"/>
    </sheetView>
  </sheetViews>
  <sheetFormatPr defaultRowHeight="12.75"/>
  <cols>
    <col min="1" max="1" width="14.7109375" style="1" customWidth="1"/>
    <col min="2" max="2" width="5.5703125" style="2" customWidth="1"/>
    <col min="3" max="3" width="5.5703125" style="1" bestFit="1" customWidth="1"/>
    <col min="4" max="4" width="6.28515625" style="5" customWidth="1"/>
    <col min="5" max="13" width="10.7109375" style="2" customWidth="1"/>
    <col min="14" max="14" width="10.7109375" style="4" customWidth="1"/>
    <col min="15" max="20" width="10.7109375" style="4" hidden="1" customWidth="1"/>
    <col min="21" max="21" width="10.7109375" style="4" customWidth="1"/>
    <col min="22" max="22" width="10.7109375" style="4" hidden="1" customWidth="1"/>
    <col min="23" max="23" width="10.7109375" style="4" customWidth="1"/>
    <col min="24" max="24" width="10.7109375" style="4" hidden="1" customWidth="1"/>
    <col min="25" max="25" width="10.7109375" style="4" customWidth="1"/>
    <col min="26" max="26" width="14.28515625" style="1" bestFit="1" customWidth="1"/>
    <col min="27" max="16384" width="9.140625" style="1"/>
  </cols>
  <sheetData>
    <row r="1" spans="1:25" s="3" customFormat="1" ht="57.75" customHeight="1">
      <c r="A1" s="43"/>
      <c r="B1" s="13"/>
      <c r="C1" s="12"/>
      <c r="D1" s="14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5" t="s">
        <v>45</v>
      </c>
      <c r="M1" s="15" t="s">
        <v>46</v>
      </c>
      <c r="N1" s="16" t="s">
        <v>48</v>
      </c>
      <c r="O1" s="17" t="s">
        <v>30</v>
      </c>
      <c r="P1" s="17" t="s">
        <v>31</v>
      </c>
      <c r="Q1" s="17" t="s">
        <v>32</v>
      </c>
      <c r="R1" s="17" t="s">
        <v>33</v>
      </c>
      <c r="S1" s="16" t="s">
        <v>34</v>
      </c>
      <c r="T1" s="16" t="s">
        <v>47</v>
      </c>
      <c r="U1" s="16" t="s">
        <v>49</v>
      </c>
      <c r="V1" s="16" t="s">
        <v>52</v>
      </c>
      <c r="W1" s="16" t="s">
        <v>53</v>
      </c>
      <c r="X1" s="16" t="s">
        <v>35</v>
      </c>
      <c r="Y1" s="16" t="s">
        <v>36</v>
      </c>
    </row>
    <row r="2" spans="1:25" s="52" customFormat="1">
      <c r="A2" s="74" t="s">
        <v>1</v>
      </c>
      <c r="B2" s="75"/>
      <c r="C2" s="74">
        <v>2003</v>
      </c>
      <c r="D2" s="76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  <c r="Y2" s="79"/>
    </row>
    <row r="3" spans="1:25" s="49" customFormat="1">
      <c r="A3" s="53" t="s">
        <v>0</v>
      </c>
      <c r="B3" s="54"/>
      <c r="C3" s="53">
        <v>2004</v>
      </c>
      <c r="D3" s="55"/>
      <c r="E3" s="57"/>
      <c r="F3" s="56"/>
      <c r="G3" s="56"/>
      <c r="H3" s="57"/>
      <c r="I3" s="57"/>
      <c r="J3" s="57"/>
      <c r="K3" s="57"/>
      <c r="L3" s="57"/>
      <c r="M3" s="57"/>
      <c r="N3" s="58"/>
      <c r="O3" s="59">
        <v>0.37319999999999998</v>
      </c>
      <c r="P3" s="59"/>
      <c r="Q3" s="59"/>
      <c r="R3" s="59">
        <v>0.4864</v>
      </c>
      <c r="S3" s="59">
        <v>0.2432</v>
      </c>
      <c r="T3" s="58">
        <f t="shared" ref="T3:T14" si="0">E3+F3+G3+H3+I3-J3+K3+L3-M3</f>
        <v>0</v>
      </c>
      <c r="U3" s="58">
        <f t="shared" ref="U3:U14" si="1">IFERROR(1+T3/D3,1)</f>
        <v>1</v>
      </c>
      <c r="V3" s="58">
        <f t="shared" ref="V3:V14" si="2">E3+F3+G3+H3+I3+K3+L3-M3</f>
        <v>0</v>
      </c>
      <c r="W3" s="58">
        <f t="shared" ref="W3:W14" si="3">IFERROR(1+V3/D3,1)</f>
        <v>1</v>
      </c>
      <c r="X3" s="58">
        <f t="shared" ref="X3:X14" si="4">E3*(1-O3)+F3*(1-P3)+G3*(1-Q3)+H3*(1-R3)+I3*(1-R3)+L3*(1-S3)+K3-M3</f>
        <v>0</v>
      </c>
      <c r="Y3" s="58">
        <f t="shared" ref="Y3:Y14" si="5">IFERROR(1+X3/D3,1)</f>
        <v>1</v>
      </c>
    </row>
    <row r="4" spans="1:25" s="49" customFormat="1">
      <c r="A4" s="60" t="s">
        <v>2</v>
      </c>
      <c r="B4" s="61"/>
      <c r="C4" s="60">
        <v>2004</v>
      </c>
      <c r="D4" s="62"/>
      <c r="E4" s="64"/>
      <c r="F4" s="63"/>
      <c r="G4" s="63"/>
      <c r="H4" s="64"/>
      <c r="I4" s="64"/>
      <c r="J4" s="64"/>
      <c r="K4" s="64"/>
      <c r="L4" s="64"/>
      <c r="M4" s="64"/>
      <c r="N4" s="65"/>
      <c r="O4" s="66">
        <v>0.37319999999999998</v>
      </c>
      <c r="P4" s="66"/>
      <c r="Q4" s="66"/>
      <c r="R4" s="66">
        <v>0.4864</v>
      </c>
      <c r="S4" s="66">
        <v>0.2432</v>
      </c>
      <c r="T4" s="65">
        <f t="shared" si="0"/>
        <v>0</v>
      </c>
      <c r="U4" s="65">
        <f t="shared" si="1"/>
        <v>1</v>
      </c>
      <c r="V4" s="65">
        <f t="shared" si="2"/>
        <v>0</v>
      </c>
      <c r="W4" s="65">
        <f t="shared" si="3"/>
        <v>1</v>
      </c>
      <c r="X4" s="65">
        <f t="shared" si="4"/>
        <v>0</v>
      </c>
      <c r="Y4" s="65">
        <f t="shared" si="5"/>
        <v>1</v>
      </c>
    </row>
    <row r="5" spans="1:25" s="49" customFormat="1">
      <c r="A5" s="60" t="s">
        <v>3</v>
      </c>
      <c r="B5" s="61"/>
      <c r="C5" s="60">
        <v>2004</v>
      </c>
      <c r="D5" s="62"/>
      <c r="E5" s="64"/>
      <c r="F5" s="63"/>
      <c r="G5" s="63"/>
      <c r="H5" s="64"/>
      <c r="I5" s="64"/>
      <c r="J5" s="64"/>
      <c r="K5" s="64"/>
      <c r="L5" s="64"/>
      <c r="M5" s="64"/>
      <c r="N5" s="65"/>
      <c r="O5" s="66">
        <v>0.37319999999999998</v>
      </c>
      <c r="P5" s="66"/>
      <c r="Q5" s="66"/>
      <c r="R5" s="66">
        <v>0.4864</v>
      </c>
      <c r="S5" s="66">
        <v>0.2432</v>
      </c>
      <c r="T5" s="65">
        <f t="shared" si="0"/>
        <v>0</v>
      </c>
      <c r="U5" s="65">
        <f t="shared" si="1"/>
        <v>1</v>
      </c>
      <c r="V5" s="65">
        <f t="shared" si="2"/>
        <v>0</v>
      </c>
      <c r="W5" s="65">
        <f t="shared" si="3"/>
        <v>1</v>
      </c>
      <c r="X5" s="65">
        <f t="shared" si="4"/>
        <v>0</v>
      </c>
      <c r="Y5" s="65">
        <f t="shared" si="5"/>
        <v>1</v>
      </c>
    </row>
    <row r="6" spans="1:25" s="49" customFormat="1">
      <c r="A6" s="60" t="s">
        <v>4</v>
      </c>
      <c r="B6" s="61"/>
      <c r="C6" s="60">
        <v>2004</v>
      </c>
      <c r="D6" s="62"/>
      <c r="E6" s="64"/>
      <c r="F6" s="63"/>
      <c r="G6" s="63"/>
      <c r="H6" s="64"/>
      <c r="I6" s="64"/>
      <c r="J6" s="64"/>
      <c r="K6" s="64"/>
      <c r="L6" s="64"/>
      <c r="M6" s="64"/>
      <c r="N6" s="65"/>
      <c r="O6" s="66">
        <v>0.37319999999999998</v>
      </c>
      <c r="P6" s="66"/>
      <c r="Q6" s="66"/>
      <c r="R6" s="66">
        <v>0.4864</v>
      </c>
      <c r="S6" s="66">
        <v>0.2432</v>
      </c>
      <c r="T6" s="65">
        <f t="shared" si="0"/>
        <v>0</v>
      </c>
      <c r="U6" s="65">
        <f t="shared" si="1"/>
        <v>1</v>
      </c>
      <c r="V6" s="65">
        <f t="shared" si="2"/>
        <v>0</v>
      </c>
      <c r="W6" s="65">
        <f t="shared" si="3"/>
        <v>1</v>
      </c>
      <c r="X6" s="65">
        <f t="shared" si="4"/>
        <v>0</v>
      </c>
      <c r="Y6" s="65">
        <f t="shared" si="5"/>
        <v>1</v>
      </c>
    </row>
    <row r="7" spans="1:25" s="49" customFormat="1">
      <c r="A7" s="60" t="s">
        <v>5</v>
      </c>
      <c r="B7" s="61"/>
      <c r="C7" s="60">
        <v>2004</v>
      </c>
      <c r="D7" s="62"/>
      <c r="E7" s="64"/>
      <c r="F7" s="63"/>
      <c r="G7" s="63"/>
      <c r="H7" s="64"/>
      <c r="I7" s="64"/>
      <c r="J7" s="64"/>
      <c r="K7" s="64"/>
      <c r="L7" s="64"/>
      <c r="M7" s="64"/>
      <c r="N7" s="65"/>
      <c r="O7" s="66">
        <v>0.37319999999999998</v>
      </c>
      <c r="P7" s="66"/>
      <c r="Q7" s="66"/>
      <c r="R7" s="66">
        <v>0.4864</v>
      </c>
      <c r="S7" s="66">
        <v>0.2432</v>
      </c>
      <c r="T7" s="65">
        <f t="shared" si="0"/>
        <v>0</v>
      </c>
      <c r="U7" s="65">
        <f t="shared" si="1"/>
        <v>1</v>
      </c>
      <c r="V7" s="65">
        <f t="shared" si="2"/>
        <v>0</v>
      </c>
      <c r="W7" s="65">
        <f t="shared" si="3"/>
        <v>1</v>
      </c>
      <c r="X7" s="65">
        <f t="shared" si="4"/>
        <v>0</v>
      </c>
      <c r="Y7" s="65">
        <f t="shared" si="5"/>
        <v>1</v>
      </c>
    </row>
    <row r="8" spans="1:25" s="49" customFormat="1">
      <c r="A8" s="60" t="s">
        <v>6</v>
      </c>
      <c r="B8" s="61"/>
      <c r="C8" s="60">
        <v>2004</v>
      </c>
      <c r="D8" s="62"/>
      <c r="E8" s="64"/>
      <c r="F8" s="63"/>
      <c r="G8" s="63"/>
      <c r="H8" s="64"/>
      <c r="I8" s="64"/>
      <c r="J8" s="64"/>
      <c r="K8" s="64"/>
      <c r="L8" s="64"/>
      <c r="M8" s="64"/>
      <c r="N8" s="65"/>
      <c r="O8" s="66">
        <v>0.37319999999999998</v>
      </c>
      <c r="P8" s="66"/>
      <c r="Q8" s="66"/>
      <c r="R8" s="66">
        <v>0.4864</v>
      </c>
      <c r="S8" s="66">
        <v>0.2432</v>
      </c>
      <c r="T8" s="65">
        <f t="shared" si="0"/>
        <v>0</v>
      </c>
      <c r="U8" s="65">
        <f t="shared" si="1"/>
        <v>1</v>
      </c>
      <c r="V8" s="65">
        <f t="shared" si="2"/>
        <v>0</v>
      </c>
      <c r="W8" s="65">
        <f t="shared" si="3"/>
        <v>1</v>
      </c>
      <c r="X8" s="65">
        <f t="shared" si="4"/>
        <v>0</v>
      </c>
      <c r="Y8" s="65">
        <f t="shared" si="5"/>
        <v>1</v>
      </c>
    </row>
    <row r="9" spans="1:25" s="49" customFormat="1">
      <c r="A9" s="60" t="s">
        <v>7</v>
      </c>
      <c r="B9" s="61"/>
      <c r="C9" s="60">
        <v>2004</v>
      </c>
      <c r="D9" s="62"/>
      <c r="E9" s="64"/>
      <c r="F9" s="63"/>
      <c r="G9" s="63"/>
      <c r="H9" s="64"/>
      <c r="I9" s="64"/>
      <c r="J9" s="64"/>
      <c r="K9" s="64"/>
      <c r="L9" s="64"/>
      <c r="M9" s="64"/>
      <c r="N9" s="65"/>
      <c r="O9" s="66">
        <v>0.37319999999999998</v>
      </c>
      <c r="P9" s="66"/>
      <c r="Q9" s="66"/>
      <c r="R9" s="66">
        <v>0.4864</v>
      </c>
      <c r="S9" s="66">
        <v>0.2432</v>
      </c>
      <c r="T9" s="65">
        <f t="shared" si="0"/>
        <v>0</v>
      </c>
      <c r="U9" s="65">
        <f t="shared" si="1"/>
        <v>1</v>
      </c>
      <c r="V9" s="65">
        <f t="shared" si="2"/>
        <v>0</v>
      </c>
      <c r="W9" s="65">
        <f t="shared" si="3"/>
        <v>1</v>
      </c>
      <c r="X9" s="65">
        <f t="shared" si="4"/>
        <v>0</v>
      </c>
      <c r="Y9" s="65">
        <f t="shared" si="5"/>
        <v>1</v>
      </c>
    </row>
    <row r="10" spans="1:25" s="49" customFormat="1">
      <c r="A10" s="60" t="s">
        <v>8</v>
      </c>
      <c r="B10" s="61"/>
      <c r="C10" s="60">
        <v>2004</v>
      </c>
      <c r="D10" s="62"/>
      <c r="E10" s="64"/>
      <c r="F10" s="63"/>
      <c r="G10" s="63"/>
      <c r="H10" s="64"/>
      <c r="I10" s="64"/>
      <c r="J10" s="64"/>
      <c r="K10" s="64"/>
      <c r="L10" s="64"/>
      <c r="M10" s="64"/>
      <c r="N10" s="65"/>
      <c r="O10" s="66">
        <v>0.37319999999999998</v>
      </c>
      <c r="P10" s="66"/>
      <c r="Q10" s="66"/>
      <c r="R10" s="66">
        <v>0.4864</v>
      </c>
      <c r="S10" s="66">
        <v>0.2432</v>
      </c>
      <c r="T10" s="65">
        <f t="shared" si="0"/>
        <v>0</v>
      </c>
      <c r="U10" s="65">
        <f t="shared" si="1"/>
        <v>1</v>
      </c>
      <c r="V10" s="65">
        <f t="shared" si="2"/>
        <v>0</v>
      </c>
      <c r="W10" s="65">
        <f t="shared" si="3"/>
        <v>1</v>
      </c>
      <c r="X10" s="65">
        <f t="shared" si="4"/>
        <v>0</v>
      </c>
      <c r="Y10" s="65">
        <f t="shared" si="5"/>
        <v>1</v>
      </c>
    </row>
    <row r="11" spans="1:25" s="49" customFormat="1">
      <c r="A11" s="60" t="s">
        <v>9</v>
      </c>
      <c r="B11" s="61"/>
      <c r="C11" s="60">
        <v>2004</v>
      </c>
      <c r="D11" s="62"/>
      <c r="E11" s="64"/>
      <c r="F11" s="63"/>
      <c r="G11" s="63"/>
      <c r="H11" s="64"/>
      <c r="I11" s="64"/>
      <c r="J11" s="64"/>
      <c r="K11" s="64"/>
      <c r="L11" s="64"/>
      <c r="M11" s="64"/>
      <c r="N11" s="65"/>
      <c r="O11" s="66">
        <v>0.37319999999999998</v>
      </c>
      <c r="P11" s="66"/>
      <c r="Q11" s="66"/>
      <c r="R11" s="66">
        <v>0.4864</v>
      </c>
      <c r="S11" s="66">
        <v>0.2432</v>
      </c>
      <c r="T11" s="65">
        <f t="shared" si="0"/>
        <v>0</v>
      </c>
      <c r="U11" s="65">
        <f t="shared" si="1"/>
        <v>1</v>
      </c>
      <c r="V11" s="65">
        <f t="shared" si="2"/>
        <v>0</v>
      </c>
      <c r="W11" s="65">
        <f t="shared" si="3"/>
        <v>1</v>
      </c>
      <c r="X11" s="65">
        <f t="shared" si="4"/>
        <v>0</v>
      </c>
      <c r="Y11" s="65">
        <f t="shared" si="5"/>
        <v>1</v>
      </c>
    </row>
    <row r="12" spans="1:25" s="49" customFormat="1">
      <c r="A12" s="60" t="s">
        <v>10</v>
      </c>
      <c r="B12" s="61"/>
      <c r="C12" s="60">
        <v>2004</v>
      </c>
      <c r="D12" s="62"/>
      <c r="E12" s="64"/>
      <c r="F12" s="63"/>
      <c r="G12" s="63"/>
      <c r="H12" s="64"/>
      <c r="I12" s="64"/>
      <c r="J12" s="64"/>
      <c r="K12" s="64"/>
      <c r="L12" s="64"/>
      <c r="M12" s="64"/>
      <c r="N12" s="65"/>
      <c r="O12" s="66">
        <v>0.37319999999999998</v>
      </c>
      <c r="P12" s="66"/>
      <c r="Q12" s="66"/>
      <c r="R12" s="66">
        <v>0.4864</v>
      </c>
      <c r="S12" s="66">
        <v>0.2432</v>
      </c>
      <c r="T12" s="65">
        <f t="shared" si="0"/>
        <v>0</v>
      </c>
      <c r="U12" s="65">
        <f t="shared" si="1"/>
        <v>1</v>
      </c>
      <c r="V12" s="65">
        <f t="shared" si="2"/>
        <v>0</v>
      </c>
      <c r="W12" s="65">
        <f t="shared" si="3"/>
        <v>1</v>
      </c>
      <c r="X12" s="65">
        <f t="shared" si="4"/>
        <v>0</v>
      </c>
      <c r="Y12" s="65">
        <f t="shared" si="5"/>
        <v>1</v>
      </c>
    </row>
    <row r="13" spans="1:25" s="49" customFormat="1">
      <c r="A13" s="60" t="s">
        <v>11</v>
      </c>
      <c r="B13" s="61"/>
      <c r="C13" s="60">
        <v>2004</v>
      </c>
      <c r="D13" s="62"/>
      <c r="E13" s="64"/>
      <c r="F13" s="63"/>
      <c r="G13" s="63"/>
      <c r="H13" s="64"/>
      <c r="I13" s="64"/>
      <c r="J13" s="64"/>
      <c r="K13" s="64"/>
      <c r="L13" s="64"/>
      <c r="M13" s="64"/>
      <c r="N13" s="65"/>
      <c r="O13" s="66">
        <v>0.37319999999999998</v>
      </c>
      <c r="P13" s="66"/>
      <c r="Q13" s="66"/>
      <c r="R13" s="66">
        <v>0.4864</v>
      </c>
      <c r="S13" s="66">
        <v>0.2432</v>
      </c>
      <c r="T13" s="65">
        <f t="shared" si="0"/>
        <v>0</v>
      </c>
      <c r="U13" s="65">
        <f t="shared" si="1"/>
        <v>1</v>
      </c>
      <c r="V13" s="65">
        <f t="shared" si="2"/>
        <v>0</v>
      </c>
      <c r="W13" s="65">
        <f t="shared" si="3"/>
        <v>1</v>
      </c>
      <c r="X13" s="65">
        <f t="shared" si="4"/>
        <v>0</v>
      </c>
      <c r="Y13" s="65">
        <f t="shared" si="5"/>
        <v>1</v>
      </c>
    </row>
    <row r="14" spans="1:25" s="49" customFormat="1">
      <c r="A14" s="67" t="s">
        <v>1</v>
      </c>
      <c r="B14" s="68"/>
      <c r="C14" s="67">
        <v>2004</v>
      </c>
      <c r="D14" s="69"/>
      <c r="E14" s="71"/>
      <c r="F14" s="70"/>
      <c r="G14" s="70"/>
      <c r="H14" s="71"/>
      <c r="I14" s="71"/>
      <c r="J14" s="71"/>
      <c r="K14" s="71"/>
      <c r="L14" s="71"/>
      <c r="M14" s="71"/>
      <c r="N14" s="72"/>
      <c r="O14" s="73">
        <v>0.37319999999999998</v>
      </c>
      <c r="P14" s="73"/>
      <c r="Q14" s="73"/>
      <c r="R14" s="73">
        <v>0.4864</v>
      </c>
      <c r="S14" s="73">
        <v>0.2432</v>
      </c>
      <c r="T14" s="72">
        <f t="shared" si="0"/>
        <v>0</v>
      </c>
      <c r="U14" s="72">
        <f t="shared" si="1"/>
        <v>1</v>
      </c>
      <c r="V14" s="72">
        <f t="shared" si="2"/>
        <v>0</v>
      </c>
      <c r="W14" s="72">
        <f t="shared" si="3"/>
        <v>1</v>
      </c>
      <c r="X14" s="72">
        <f t="shared" si="4"/>
        <v>0</v>
      </c>
      <c r="Y14" s="72">
        <f t="shared" si="5"/>
        <v>1</v>
      </c>
    </row>
    <row r="15" spans="1:25" s="52" customFormat="1">
      <c r="A15" s="80" t="s">
        <v>1</v>
      </c>
      <c r="B15" s="81"/>
      <c r="C15" s="82">
        <v>2004</v>
      </c>
      <c r="D15" s="83"/>
      <c r="E15" s="84">
        <f>SUM(E3:E14)</f>
        <v>0</v>
      </c>
      <c r="F15" s="84">
        <f t="shared" ref="F15:M15" si="6">SUM(F3:F14)</f>
        <v>0</v>
      </c>
      <c r="G15" s="84">
        <f t="shared" si="6"/>
        <v>0</v>
      </c>
      <c r="H15" s="84">
        <f t="shared" si="6"/>
        <v>0</v>
      </c>
      <c r="I15" s="84">
        <f t="shared" si="6"/>
        <v>0</v>
      </c>
      <c r="J15" s="84">
        <f t="shared" si="6"/>
        <v>0</v>
      </c>
      <c r="K15" s="84">
        <f t="shared" si="6"/>
        <v>0</v>
      </c>
      <c r="L15" s="84">
        <f t="shared" si="6"/>
        <v>0</v>
      </c>
      <c r="M15" s="84">
        <f t="shared" si="6"/>
        <v>0</v>
      </c>
      <c r="N15" s="85">
        <f>E15+F15+G15+H15+I15-J15+K15+L15</f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6"/>
      <c r="Y15" s="86"/>
    </row>
    <row r="16" spans="1:25" s="49" customFormat="1">
      <c r="A16" s="53" t="s">
        <v>0</v>
      </c>
      <c r="B16" s="54"/>
      <c r="C16" s="53">
        <v>2005</v>
      </c>
      <c r="D16" s="55"/>
      <c r="E16" s="57"/>
      <c r="F16" s="56"/>
      <c r="G16" s="56"/>
      <c r="H16" s="57"/>
      <c r="I16" s="57"/>
      <c r="J16" s="57"/>
      <c r="K16" s="57"/>
      <c r="L16" s="57"/>
      <c r="M16" s="57"/>
      <c r="N16" s="58"/>
      <c r="O16" s="59">
        <v>0.37319999999999998</v>
      </c>
      <c r="P16" s="59"/>
      <c r="Q16" s="59"/>
      <c r="R16" s="59">
        <v>0.4864</v>
      </c>
      <c r="S16" s="59">
        <v>0.2432</v>
      </c>
      <c r="T16" s="58">
        <f t="shared" ref="T16:T27" si="7">E16+F16+G16+H16+I16-J16+K16+L16-M16</f>
        <v>0</v>
      </c>
      <c r="U16" s="58">
        <f t="shared" ref="U16:U27" si="8">IFERROR(1+T16/D16,1)</f>
        <v>1</v>
      </c>
      <c r="V16" s="58">
        <f t="shared" ref="V16:V27" si="9">E16+F16+G16+H16+I16+K16+L16-M16</f>
        <v>0</v>
      </c>
      <c r="W16" s="58">
        <f t="shared" ref="W16:W27" si="10">IFERROR(1+V16/D16,1)</f>
        <v>1</v>
      </c>
      <c r="X16" s="58">
        <f t="shared" ref="X16:X27" si="11">E16*(1-O16)+F16*(1-P16)+G16*(1-Q16)+H16*(1-R16)+I16*(1-R16)+L16*(1-S16)+K16-M16</f>
        <v>0</v>
      </c>
      <c r="Y16" s="58">
        <f t="shared" ref="Y16:Y27" si="12">IFERROR(1+X16/D16,1)</f>
        <v>1</v>
      </c>
    </row>
    <row r="17" spans="1:25" s="49" customFormat="1">
      <c r="A17" s="60" t="s">
        <v>12</v>
      </c>
      <c r="B17" s="61"/>
      <c r="C17" s="60">
        <v>2005</v>
      </c>
      <c r="D17" s="62"/>
      <c r="E17" s="64"/>
      <c r="F17" s="63"/>
      <c r="G17" s="63"/>
      <c r="H17" s="64"/>
      <c r="I17" s="64"/>
      <c r="J17" s="64"/>
      <c r="K17" s="64"/>
      <c r="L17" s="64"/>
      <c r="M17" s="64"/>
      <c r="N17" s="65"/>
      <c r="O17" s="66">
        <v>0.37319999999999998</v>
      </c>
      <c r="P17" s="66"/>
      <c r="Q17" s="66"/>
      <c r="R17" s="66">
        <v>0.4864</v>
      </c>
      <c r="S17" s="66">
        <v>0.2432</v>
      </c>
      <c r="T17" s="65">
        <f t="shared" si="7"/>
        <v>0</v>
      </c>
      <c r="U17" s="65">
        <f t="shared" si="8"/>
        <v>1</v>
      </c>
      <c r="V17" s="65">
        <f t="shared" si="9"/>
        <v>0</v>
      </c>
      <c r="W17" s="65">
        <f t="shared" si="10"/>
        <v>1</v>
      </c>
      <c r="X17" s="65">
        <f t="shared" si="11"/>
        <v>0</v>
      </c>
      <c r="Y17" s="65">
        <f t="shared" si="12"/>
        <v>1</v>
      </c>
    </row>
    <row r="18" spans="1:25" s="49" customFormat="1">
      <c r="A18" s="60" t="s">
        <v>3</v>
      </c>
      <c r="B18" s="61"/>
      <c r="C18" s="60">
        <v>2005</v>
      </c>
      <c r="D18" s="62"/>
      <c r="E18" s="64"/>
      <c r="F18" s="63"/>
      <c r="G18" s="63"/>
      <c r="H18" s="64"/>
      <c r="I18" s="64"/>
      <c r="J18" s="64"/>
      <c r="K18" s="64"/>
      <c r="L18" s="64"/>
      <c r="M18" s="64"/>
      <c r="N18" s="65"/>
      <c r="O18" s="66">
        <v>0.37319999999999998</v>
      </c>
      <c r="P18" s="66"/>
      <c r="Q18" s="66"/>
      <c r="R18" s="66">
        <v>0.4864</v>
      </c>
      <c r="S18" s="66">
        <v>0.2432</v>
      </c>
      <c r="T18" s="65">
        <f t="shared" si="7"/>
        <v>0</v>
      </c>
      <c r="U18" s="65">
        <f t="shared" si="8"/>
        <v>1</v>
      </c>
      <c r="V18" s="65">
        <f t="shared" si="9"/>
        <v>0</v>
      </c>
      <c r="W18" s="65">
        <f t="shared" si="10"/>
        <v>1</v>
      </c>
      <c r="X18" s="65">
        <f t="shared" si="11"/>
        <v>0</v>
      </c>
      <c r="Y18" s="65">
        <f t="shared" si="12"/>
        <v>1</v>
      </c>
    </row>
    <row r="19" spans="1:25" s="49" customFormat="1">
      <c r="A19" s="60" t="s">
        <v>4</v>
      </c>
      <c r="B19" s="61"/>
      <c r="C19" s="60">
        <v>2005</v>
      </c>
      <c r="D19" s="62"/>
      <c r="E19" s="64"/>
      <c r="F19" s="63"/>
      <c r="G19" s="63"/>
      <c r="H19" s="64"/>
      <c r="I19" s="64"/>
      <c r="J19" s="64"/>
      <c r="K19" s="64"/>
      <c r="L19" s="64"/>
      <c r="M19" s="64"/>
      <c r="N19" s="65"/>
      <c r="O19" s="66">
        <v>0.37319999999999998</v>
      </c>
      <c r="P19" s="66"/>
      <c r="Q19" s="66"/>
      <c r="R19" s="66">
        <v>0.4864</v>
      </c>
      <c r="S19" s="66">
        <v>0.2432</v>
      </c>
      <c r="T19" s="65">
        <f t="shared" si="7"/>
        <v>0</v>
      </c>
      <c r="U19" s="65">
        <f t="shared" si="8"/>
        <v>1</v>
      </c>
      <c r="V19" s="65">
        <f t="shared" si="9"/>
        <v>0</v>
      </c>
      <c r="W19" s="65">
        <f t="shared" si="10"/>
        <v>1</v>
      </c>
      <c r="X19" s="65">
        <f t="shared" si="11"/>
        <v>0</v>
      </c>
      <c r="Y19" s="65">
        <f t="shared" si="12"/>
        <v>1</v>
      </c>
    </row>
    <row r="20" spans="1:25" s="49" customFormat="1">
      <c r="A20" s="60" t="s">
        <v>13</v>
      </c>
      <c r="B20" s="61"/>
      <c r="C20" s="60">
        <v>2005</v>
      </c>
      <c r="D20" s="62"/>
      <c r="E20" s="64"/>
      <c r="F20" s="63"/>
      <c r="G20" s="63"/>
      <c r="H20" s="64"/>
      <c r="I20" s="64"/>
      <c r="J20" s="64"/>
      <c r="K20" s="64"/>
      <c r="L20" s="64"/>
      <c r="M20" s="64"/>
      <c r="N20" s="65"/>
      <c r="O20" s="66">
        <v>0.37319999999999998</v>
      </c>
      <c r="P20" s="66"/>
      <c r="Q20" s="66"/>
      <c r="R20" s="66">
        <v>0.4864</v>
      </c>
      <c r="S20" s="66">
        <v>0.2432</v>
      </c>
      <c r="T20" s="65">
        <f t="shared" si="7"/>
        <v>0</v>
      </c>
      <c r="U20" s="65">
        <f t="shared" si="8"/>
        <v>1</v>
      </c>
      <c r="V20" s="65">
        <f t="shared" si="9"/>
        <v>0</v>
      </c>
      <c r="W20" s="65">
        <f t="shared" si="10"/>
        <v>1</v>
      </c>
      <c r="X20" s="65">
        <f t="shared" si="11"/>
        <v>0</v>
      </c>
      <c r="Y20" s="65">
        <f t="shared" si="12"/>
        <v>1</v>
      </c>
    </row>
    <row r="21" spans="1:25" s="49" customFormat="1">
      <c r="A21" s="60" t="s">
        <v>6</v>
      </c>
      <c r="B21" s="61"/>
      <c r="C21" s="60">
        <v>2005</v>
      </c>
      <c r="D21" s="62"/>
      <c r="E21" s="64"/>
      <c r="F21" s="63"/>
      <c r="G21" s="63"/>
      <c r="H21" s="64"/>
      <c r="I21" s="64"/>
      <c r="J21" s="64"/>
      <c r="K21" s="64"/>
      <c r="L21" s="64"/>
      <c r="M21" s="64"/>
      <c r="N21" s="65"/>
      <c r="O21" s="66">
        <v>0.37319999999999998</v>
      </c>
      <c r="P21" s="66"/>
      <c r="Q21" s="66"/>
      <c r="R21" s="66">
        <v>0.4864</v>
      </c>
      <c r="S21" s="66">
        <v>0.2432</v>
      </c>
      <c r="T21" s="65">
        <f t="shared" si="7"/>
        <v>0</v>
      </c>
      <c r="U21" s="65">
        <f t="shared" si="8"/>
        <v>1</v>
      </c>
      <c r="V21" s="65">
        <f t="shared" si="9"/>
        <v>0</v>
      </c>
      <c r="W21" s="65">
        <f t="shared" si="10"/>
        <v>1</v>
      </c>
      <c r="X21" s="65">
        <f t="shared" si="11"/>
        <v>0</v>
      </c>
      <c r="Y21" s="65">
        <f t="shared" si="12"/>
        <v>1</v>
      </c>
    </row>
    <row r="22" spans="1:25" s="49" customFormat="1">
      <c r="A22" s="60" t="s">
        <v>14</v>
      </c>
      <c r="B22" s="61"/>
      <c r="C22" s="60">
        <v>2005</v>
      </c>
      <c r="D22" s="62"/>
      <c r="E22" s="64"/>
      <c r="F22" s="63"/>
      <c r="G22" s="63"/>
      <c r="H22" s="64"/>
      <c r="I22" s="64"/>
      <c r="J22" s="64"/>
      <c r="K22" s="64"/>
      <c r="L22" s="64"/>
      <c r="M22" s="64"/>
      <c r="N22" s="65"/>
      <c r="O22" s="66">
        <v>0.37319999999999998</v>
      </c>
      <c r="P22" s="66"/>
      <c r="Q22" s="66"/>
      <c r="R22" s="66">
        <v>0.4864</v>
      </c>
      <c r="S22" s="66">
        <v>0.2432</v>
      </c>
      <c r="T22" s="65">
        <f t="shared" si="7"/>
        <v>0</v>
      </c>
      <c r="U22" s="65">
        <f t="shared" si="8"/>
        <v>1</v>
      </c>
      <c r="V22" s="65">
        <f t="shared" si="9"/>
        <v>0</v>
      </c>
      <c r="W22" s="65">
        <f t="shared" si="10"/>
        <v>1</v>
      </c>
      <c r="X22" s="65">
        <f t="shared" si="11"/>
        <v>0</v>
      </c>
      <c r="Y22" s="65">
        <f t="shared" si="12"/>
        <v>1</v>
      </c>
    </row>
    <row r="23" spans="1:25" s="49" customFormat="1">
      <c r="A23" s="60" t="s">
        <v>8</v>
      </c>
      <c r="B23" s="61"/>
      <c r="C23" s="60">
        <v>2005</v>
      </c>
      <c r="D23" s="62"/>
      <c r="E23" s="64"/>
      <c r="F23" s="63"/>
      <c r="G23" s="63"/>
      <c r="H23" s="64"/>
      <c r="I23" s="64"/>
      <c r="J23" s="64"/>
      <c r="K23" s="64"/>
      <c r="L23" s="64"/>
      <c r="M23" s="64"/>
      <c r="N23" s="65"/>
      <c r="O23" s="66">
        <v>0.37319999999999998</v>
      </c>
      <c r="P23" s="66"/>
      <c r="Q23" s="66"/>
      <c r="R23" s="66">
        <v>0.4864</v>
      </c>
      <c r="S23" s="66">
        <v>0.2432</v>
      </c>
      <c r="T23" s="65">
        <f t="shared" si="7"/>
        <v>0</v>
      </c>
      <c r="U23" s="65">
        <f t="shared" si="8"/>
        <v>1</v>
      </c>
      <c r="V23" s="65">
        <f t="shared" si="9"/>
        <v>0</v>
      </c>
      <c r="W23" s="65">
        <f t="shared" si="10"/>
        <v>1</v>
      </c>
      <c r="X23" s="65">
        <f t="shared" si="11"/>
        <v>0</v>
      </c>
      <c r="Y23" s="65">
        <f t="shared" si="12"/>
        <v>1</v>
      </c>
    </row>
    <row r="24" spans="1:25" s="49" customFormat="1">
      <c r="A24" s="60" t="s">
        <v>15</v>
      </c>
      <c r="B24" s="61"/>
      <c r="C24" s="60">
        <v>2005</v>
      </c>
      <c r="D24" s="62"/>
      <c r="E24" s="64"/>
      <c r="F24" s="63"/>
      <c r="G24" s="63"/>
      <c r="H24" s="64"/>
      <c r="I24" s="64"/>
      <c r="J24" s="64"/>
      <c r="K24" s="64"/>
      <c r="L24" s="64"/>
      <c r="M24" s="64"/>
      <c r="N24" s="65"/>
      <c r="O24" s="66">
        <v>0.37319999999999998</v>
      </c>
      <c r="P24" s="66"/>
      <c r="Q24" s="66"/>
      <c r="R24" s="66">
        <v>0.4864</v>
      </c>
      <c r="S24" s="66">
        <v>0.2432</v>
      </c>
      <c r="T24" s="65">
        <f t="shared" si="7"/>
        <v>0</v>
      </c>
      <c r="U24" s="65">
        <f t="shared" si="8"/>
        <v>1</v>
      </c>
      <c r="V24" s="65">
        <f t="shared" si="9"/>
        <v>0</v>
      </c>
      <c r="W24" s="65">
        <f t="shared" si="10"/>
        <v>1</v>
      </c>
      <c r="X24" s="65">
        <f t="shared" si="11"/>
        <v>0</v>
      </c>
      <c r="Y24" s="65">
        <f t="shared" si="12"/>
        <v>1</v>
      </c>
    </row>
    <row r="25" spans="1:25" s="49" customFormat="1">
      <c r="A25" s="60" t="s">
        <v>10</v>
      </c>
      <c r="B25" s="61"/>
      <c r="C25" s="60">
        <v>2005</v>
      </c>
      <c r="D25" s="62"/>
      <c r="E25" s="64"/>
      <c r="F25" s="63"/>
      <c r="G25" s="63"/>
      <c r="H25" s="64"/>
      <c r="I25" s="64"/>
      <c r="J25" s="64"/>
      <c r="K25" s="64"/>
      <c r="L25" s="64"/>
      <c r="M25" s="64"/>
      <c r="N25" s="65"/>
      <c r="O25" s="66">
        <v>0.37319999999999998</v>
      </c>
      <c r="P25" s="66"/>
      <c r="Q25" s="66"/>
      <c r="R25" s="66">
        <v>0.4864</v>
      </c>
      <c r="S25" s="66">
        <v>0.2432</v>
      </c>
      <c r="T25" s="65">
        <f t="shared" si="7"/>
        <v>0</v>
      </c>
      <c r="U25" s="65">
        <f t="shared" si="8"/>
        <v>1</v>
      </c>
      <c r="V25" s="65">
        <f t="shared" si="9"/>
        <v>0</v>
      </c>
      <c r="W25" s="65">
        <f t="shared" si="10"/>
        <v>1</v>
      </c>
      <c r="X25" s="65">
        <f t="shared" si="11"/>
        <v>0</v>
      </c>
      <c r="Y25" s="65">
        <f t="shared" si="12"/>
        <v>1</v>
      </c>
    </row>
    <row r="26" spans="1:25" s="49" customFormat="1">
      <c r="A26" s="60" t="s">
        <v>11</v>
      </c>
      <c r="B26" s="61"/>
      <c r="C26" s="60">
        <v>2005</v>
      </c>
      <c r="D26" s="62"/>
      <c r="E26" s="64"/>
      <c r="F26" s="63"/>
      <c r="G26" s="63"/>
      <c r="H26" s="64"/>
      <c r="I26" s="64"/>
      <c r="J26" s="64"/>
      <c r="K26" s="64"/>
      <c r="L26" s="64"/>
      <c r="M26" s="64"/>
      <c r="N26" s="65"/>
      <c r="O26" s="66">
        <v>0.37319999999999998</v>
      </c>
      <c r="P26" s="66"/>
      <c r="Q26" s="66"/>
      <c r="R26" s="66">
        <v>0.4864</v>
      </c>
      <c r="S26" s="66">
        <v>0.2432</v>
      </c>
      <c r="T26" s="65">
        <f t="shared" si="7"/>
        <v>0</v>
      </c>
      <c r="U26" s="65">
        <f t="shared" si="8"/>
        <v>1</v>
      </c>
      <c r="V26" s="65">
        <f t="shared" si="9"/>
        <v>0</v>
      </c>
      <c r="W26" s="65">
        <f t="shared" si="10"/>
        <v>1</v>
      </c>
      <c r="X26" s="65">
        <f t="shared" si="11"/>
        <v>0</v>
      </c>
      <c r="Y26" s="65">
        <f t="shared" si="12"/>
        <v>1</v>
      </c>
    </row>
    <row r="27" spans="1:25" s="49" customFormat="1">
      <c r="A27" s="67" t="s">
        <v>16</v>
      </c>
      <c r="B27" s="68"/>
      <c r="C27" s="67">
        <v>2005</v>
      </c>
      <c r="D27" s="69"/>
      <c r="E27" s="71"/>
      <c r="F27" s="70"/>
      <c r="G27" s="70"/>
      <c r="H27" s="71"/>
      <c r="I27" s="71"/>
      <c r="J27" s="71"/>
      <c r="K27" s="71"/>
      <c r="L27" s="71"/>
      <c r="M27" s="71"/>
      <c r="N27" s="72"/>
      <c r="O27" s="73">
        <v>0.37319999999999998</v>
      </c>
      <c r="P27" s="73"/>
      <c r="Q27" s="73"/>
      <c r="R27" s="73">
        <v>0.4864</v>
      </c>
      <c r="S27" s="73">
        <v>0.2432</v>
      </c>
      <c r="T27" s="72">
        <f t="shared" si="7"/>
        <v>0</v>
      </c>
      <c r="U27" s="72">
        <f t="shared" si="8"/>
        <v>1</v>
      </c>
      <c r="V27" s="72">
        <f t="shared" si="9"/>
        <v>0</v>
      </c>
      <c r="W27" s="72">
        <f t="shared" si="10"/>
        <v>1</v>
      </c>
      <c r="X27" s="72">
        <f t="shared" si="11"/>
        <v>0</v>
      </c>
      <c r="Y27" s="72">
        <f t="shared" si="12"/>
        <v>1</v>
      </c>
    </row>
    <row r="28" spans="1:25" s="52" customFormat="1">
      <c r="A28" s="80" t="s">
        <v>16</v>
      </c>
      <c r="B28" s="81"/>
      <c r="C28" s="82">
        <v>2005</v>
      </c>
      <c r="D28" s="83"/>
      <c r="E28" s="84">
        <f>SUM(E16:E27)</f>
        <v>0</v>
      </c>
      <c r="F28" s="84">
        <f t="shared" ref="F28:M28" si="13">SUM(F16:F27)</f>
        <v>0</v>
      </c>
      <c r="G28" s="84">
        <f t="shared" si="13"/>
        <v>0</v>
      </c>
      <c r="H28" s="84">
        <f t="shared" si="13"/>
        <v>0</v>
      </c>
      <c r="I28" s="84">
        <f t="shared" si="13"/>
        <v>0</v>
      </c>
      <c r="J28" s="84">
        <f t="shared" si="13"/>
        <v>0</v>
      </c>
      <c r="K28" s="84">
        <f t="shared" si="13"/>
        <v>0</v>
      </c>
      <c r="L28" s="84">
        <f t="shared" si="13"/>
        <v>0</v>
      </c>
      <c r="M28" s="84">
        <f t="shared" si="13"/>
        <v>0</v>
      </c>
      <c r="N28" s="85">
        <f>E28+F28+G28+H28+I28-J28+K28+L28</f>
        <v>0</v>
      </c>
      <c r="O28" s="85"/>
      <c r="P28" s="85"/>
      <c r="Q28" s="85"/>
      <c r="R28" s="85"/>
      <c r="S28" s="85"/>
      <c r="T28" s="85"/>
      <c r="U28" s="85"/>
      <c r="V28" s="85"/>
      <c r="W28" s="85"/>
      <c r="X28" s="86"/>
      <c r="Y28" s="86"/>
    </row>
    <row r="29" spans="1:25" s="49" customFormat="1">
      <c r="A29" s="53" t="s">
        <v>0</v>
      </c>
      <c r="B29" s="54"/>
      <c r="C29" s="53">
        <v>2006</v>
      </c>
      <c r="D29" s="55"/>
      <c r="E29" s="56"/>
      <c r="F29" s="57"/>
      <c r="G29" s="57"/>
      <c r="H29" s="57"/>
      <c r="I29" s="57"/>
      <c r="J29" s="57"/>
      <c r="K29" s="57"/>
      <c r="L29" s="57"/>
      <c r="M29" s="57"/>
      <c r="N29" s="58"/>
      <c r="O29" s="59"/>
      <c r="P29" s="59">
        <v>0.32519999999999999</v>
      </c>
      <c r="Q29" s="59">
        <v>0.372</v>
      </c>
      <c r="R29" s="59">
        <v>0.4864</v>
      </c>
      <c r="S29" s="59">
        <v>0.2432</v>
      </c>
      <c r="T29" s="58">
        <f t="shared" ref="T29:T40" si="14">E29+F29+G29+H29+I29-J29+K29+L29-M29</f>
        <v>0</v>
      </c>
      <c r="U29" s="58">
        <f t="shared" ref="U29:U40" si="15">IFERROR(1+T29/D29,1)</f>
        <v>1</v>
      </c>
      <c r="V29" s="58">
        <f t="shared" ref="V29:V40" si="16">E29+F29+G29+H29+I29+K29+L29-M29</f>
        <v>0</v>
      </c>
      <c r="W29" s="58">
        <f t="shared" ref="W29:W40" si="17">IFERROR(1+V29/D29,1)</f>
        <v>1</v>
      </c>
      <c r="X29" s="58">
        <f t="shared" ref="X29:X40" si="18">E29*(1-O29)+F29*(1-P29)+G29*(1-Q29)+H29*(1-R29)+I29*(1-R29)+L29*(1-S29)+K29-M29</f>
        <v>0</v>
      </c>
      <c r="Y29" s="58">
        <f t="shared" ref="Y29:Y40" si="19">IFERROR(1+X29/D29,1)</f>
        <v>1</v>
      </c>
    </row>
    <row r="30" spans="1:25" s="49" customFormat="1">
      <c r="A30" s="60" t="s">
        <v>12</v>
      </c>
      <c r="B30" s="61"/>
      <c r="C30" s="60">
        <v>2006</v>
      </c>
      <c r="D30" s="62"/>
      <c r="E30" s="63"/>
      <c r="F30" s="64"/>
      <c r="G30" s="64"/>
      <c r="H30" s="64"/>
      <c r="I30" s="64"/>
      <c r="J30" s="64"/>
      <c r="K30" s="64"/>
      <c r="L30" s="64"/>
      <c r="M30" s="64"/>
      <c r="N30" s="65"/>
      <c r="O30" s="66"/>
      <c r="P30" s="66">
        <v>0.32519999999999999</v>
      </c>
      <c r="Q30" s="66">
        <v>0.372</v>
      </c>
      <c r="R30" s="66">
        <v>0.4864</v>
      </c>
      <c r="S30" s="66">
        <v>0.2432</v>
      </c>
      <c r="T30" s="65">
        <f t="shared" si="14"/>
        <v>0</v>
      </c>
      <c r="U30" s="65">
        <f t="shared" si="15"/>
        <v>1</v>
      </c>
      <c r="V30" s="65">
        <f t="shared" si="16"/>
        <v>0</v>
      </c>
      <c r="W30" s="65">
        <f t="shared" si="17"/>
        <v>1</v>
      </c>
      <c r="X30" s="65">
        <f t="shared" si="18"/>
        <v>0</v>
      </c>
      <c r="Y30" s="65">
        <f t="shared" si="19"/>
        <v>1</v>
      </c>
    </row>
    <row r="31" spans="1:25" s="49" customFormat="1">
      <c r="A31" s="60" t="s">
        <v>3</v>
      </c>
      <c r="B31" s="61"/>
      <c r="C31" s="60">
        <v>2006</v>
      </c>
      <c r="D31" s="62"/>
      <c r="E31" s="63"/>
      <c r="F31" s="64"/>
      <c r="G31" s="64"/>
      <c r="H31" s="64"/>
      <c r="I31" s="64"/>
      <c r="J31" s="64"/>
      <c r="K31" s="64"/>
      <c r="L31" s="64"/>
      <c r="M31" s="64"/>
      <c r="N31" s="65"/>
      <c r="O31" s="66"/>
      <c r="P31" s="66">
        <v>0.32519999999999999</v>
      </c>
      <c r="Q31" s="66">
        <v>0.372</v>
      </c>
      <c r="R31" s="66">
        <v>0.4864</v>
      </c>
      <c r="S31" s="66">
        <v>0.2432</v>
      </c>
      <c r="T31" s="65">
        <f t="shared" si="14"/>
        <v>0</v>
      </c>
      <c r="U31" s="65">
        <f t="shared" si="15"/>
        <v>1</v>
      </c>
      <c r="V31" s="65">
        <f t="shared" si="16"/>
        <v>0</v>
      </c>
      <c r="W31" s="65">
        <f t="shared" si="17"/>
        <v>1</v>
      </c>
      <c r="X31" s="65">
        <f t="shared" si="18"/>
        <v>0</v>
      </c>
      <c r="Y31" s="65">
        <f t="shared" si="19"/>
        <v>1</v>
      </c>
    </row>
    <row r="32" spans="1:25" s="49" customFormat="1">
      <c r="A32" s="60" t="s">
        <v>4</v>
      </c>
      <c r="B32" s="61"/>
      <c r="C32" s="60">
        <v>2006</v>
      </c>
      <c r="D32" s="62"/>
      <c r="E32" s="63"/>
      <c r="F32" s="64"/>
      <c r="G32" s="64"/>
      <c r="H32" s="64"/>
      <c r="I32" s="64"/>
      <c r="J32" s="64"/>
      <c r="K32" s="64"/>
      <c r="L32" s="64"/>
      <c r="M32" s="64"/>
      <c r="N32" s="65"/>
      <c r="O32" s="66"/>
      <c r="P32" s="66">
        <v>0.32519999999999999</v>
      </c>
      <c r="Q32" s="66">
        <v>0.372</v>
      </c>
      <c r="R32" s="66">
        <v>0.4864</v>
      </c>
      <c r="S32" s="66">
        <v>0.2432</v>
      </c>
      <c r="T32" s="65">
        <f t="shared" si="14"/>
        <v>0</v>
      </c>
      <c r="U32" s="65">
        <f t="shared" si="15"/>
        <v>1</v>
      </c>
      <c r="V32" s="65">
        <f t="shared" si="16"/>
        <v>0</v>
      </c>
      <c r="W32" s="65">
        <f t="shared" si="17"/>
        <v>1</v>
      </c>
      <c r="X32" s="65">
        <f t="shared" si="18"/>
        <v>0</v>
      </c>
      <c r="Y32" s="65">
        <f t="shared" si="19"/>
        <v>1</v>
      </c>
    </row>
    <row r="33" spans="1:25" s="49" customFormat="1">
      <c r="A33" s="60" t="s">
        <v>13</v>
      </c>
      <c r="B33" s="61"/>
      <c r="C33" s="60">
        <v>2006</v>
      </c>
      <c r="D33" s="62"/>
      <c r="E33" s="63"/>
      <c r="F33" s="64"/>
      <c r="G33" s="64"/>
      <c r="H33" s="64"/>
      <c r="I33" s="64"/>
      <c r="J33" s="64"/>
      <c r="K33" s="64"/>
      <c r="L33" s="64"/>
      <c r="M33" s="64"/>
      <c r="N33" s="65"/>
      <c r="O33" s="66"/>
      <c r="P33" s="66">
        <v>0.32519999999999999</v>
      </c>
      <c r="Q33" s="66">
        <v>0.372</v>
      </c>
      <c r="R33" s="66">
        <v>0.4864</v>
      </c>
      <c r="S33" s="66">
        <v>0.2432</v>
      </c>
      <c r="T33" s="65">
        <f t="shared" si="14"/>
        <v>0</v>
      </c>
      <c r="U33" s="65">
        <f t="shared" si="15"/>
        <v>1</v>
      </c>
      <c r="V33" s="65">
        <f t="shared" si="16"/>
        <v>0</v>
      </c>
      <c r="W33" s="65">
        <f t="shared" si="17"/>
        <v>1</v>
      </c>
      <c r="X33" s="65">
        <f t="shared" si="18"/>
        <v>0</v>
      </c>
      <c r="Y33" s="65">
        <f t="shared" si="19"/>
        <v>1</v>
      </c>
    </row>
    <row r="34" spans="1:25" s="49" customFormat="1">
      <c r="A34" s="60" t="s">
        <v>6</v>
      </c>
      <c r="B34" s="61"/>
      <c r="C34" s="60">
        <v>2006</v>
      </c>
      <c r="D34" s="62"/>
      <c r="E34" s="63"/>
      <c r="F34" s="64"/>
      <c r="G34" s="64"/>
      <c r="H34" s="64"/>
      <c r="I34" s="64"/>
      <c r="J34" s="64"/>
      <c r="K34" s="64"/>
      <c r="L34" s="64"/>
      <c r="M34" s="64"/>
      <c r="N34" s="65"/>
      <c r="O34" s="66"/>
      <c r="P34" s="66">
        <v>0.32519999999999999</v>
      </c>
      <c r="Q34" s="66">
        <v>0.372</v>
      </c>
      <c r="R34" s="66">
        <v>0.4864</v>
      </c>
      <c r="S34" s="66">
        <v>0.2432</v>
      </c>
      <c r="T34" s="65">
        <f t="shared" si="14"/>
        <v>0</v>
      </c>
      <c r="U34" s="65">
        <f t="shared" si="15"/>
        <v>1</v>
      </c>
      <c r="V34" s="65">
        <f t="shared" si="16"/>
        <v>0</v>
      </c>
      <c r="W34" s="65">
        <f t="shared" si="17"/>
        <v>1</v>
      </c>
      <c r="X34" s="65">
        <f t="shared" si="18"/>
        <v>0</v>
      </c>
      <c r="Y34" s="65">
        <f t="shared" si="19"/>
        <v>1</v>
      </c>
    </row>
    <row r="35" spans="1:25" s="49" customFormat="1">
      <c r="A35" s="60" t="s">
        <v>14</v>
      </c>
      <c r="B35" s="61"/>
      <c r="C35" s="60">
        <v>2006</v>
      </c>
      <c r="D35" s="62"/>
      <c r="E35" s="63"/>
      <c r="F35" s="64"/>
      <c r="G35" s="64"/>
      <c r="H35" s="64"/>
      <c r="I35" s="64"/>
      <c r="J35" s="64"/>
      <c r="K35" s="64"/>
      <c r="L35" s="64"/>
      <c r="M35" s="64"/>
      <c r="N35" s="65"/>
      <c r="O35" s="66"/>
      <c r="P35" s="66">
        <v>0.32519999999999999</v>
      </c>
      <c r="Q35" s="66">
        <v>0.372</v>
      </c>
      <c r="R35" s="66">
        <v>0.4864</v>
      </c>
      <c r="S35" s="66">
        <v>0.2432</v>
      </c>
      <c r="T35" s="65">
        <f t="shared" si="14"/>
        <v>0</v>
      </c>
      <c r="U35" s="65">
        <f t="shared" si="15"/>
        <v>1</v>
      </c>
      <c r="V35" s="65">
        <f t="shared" si="16"/>
        <v>0</v>
      </c>
      <c r="W35" s="65">
        <f t="shared" si="17"/>
        <v>1</v>
      </c>
      <c r="X35" s="65">
        <f t="shared" si="18"/>
        <v>0</v>
      </c>
      <c r="Y35" s="65">
        <f t="shared" si="19"/>
        <v>1</v>
      </c>
    </row>
    <row r="36" spans="1:25" s="49" customFormat="1">
      <c r="A36" s="60" t="s">
        <v>8</v>
      </c>
      <c r="B36" s="61"/>
      <c r="C36" s="60">
        <v>2006</v>
      </c>
      <c r="D36" s="62"/>
      <c r="E36" s="63"/>
      <c r="F36" s="64"/>
      <c r="G36" s="64"/>
      <c r="H36" s="64"/>
      <c r="I36" s="64"/>
      <c r="J36" s="64"/>
      <c r="K36" s="64"/>
      <c r="L36" s="64"/>
      <c r="M36" s="64"/>
      <c r="N36" s="65"/>
      <c r="O36" s="66"/>
      <c r="P36" s="66">
        <v>0.32519999999999999</v>
      </c>
      <c r="Q36" s="66">
        <v>0.372</v>
      </c>
      <c r="R36" s="66">
        <v>0.4864</v>
      </c>
      <c r="S36" s="66">
        <v>0.2432</v>
      </c>
      <c r="T36" s="65">
        <f t="shared" si="14"/>
        <v>0</v>
      </c>
      <c r="U36" s="65">
        <f t="shared" si="15"/>
        <v>1</v>
      </c>
      <c r="V36" s="65">
        <f t="shared" si="16"/>
        <v>0</v>
      </c>
      <c r="W36" s="65">
        <f t="shared" si="17"/>
        <v>1</v>
      </c>
      <c r="X36" s="65">
        <f t="shared" si="18"/>
        <v>0</v>
      </c>
      <c r="Y36" s="65">
        <f t="shared" si="19"/>
        <v>1</v>
      </c>
    </row>
    <row r="37" spans="1:25" s="49" customFormat="1">
      <c r="A37" s="60" t="s">
        <v>15</v>
      </c>
      <c r="B37" s="61"/>
      <c r="C37" s="60">
        <v>2006</v>
      </c>
      <c r="D37" s="62"/>
      <c r="E37" s="63"/>
      <c r="F37" s="64"/>
      <c r="G37" s="64"/>
      <c r="H37" s="64"/>
      <c r="I37" s="64"/>
      <c r="J37" s="64"/>
      <c r="K37" s="64"/>
      <c r="L37" s="64"/>
      <c r="M37" s="64"/>
      <c r="N37" s="65"/>
      <c r="O37" s="66"/>
      <c r="P37" s="66">
        <v>0.32519999999999999</v>
      </c>
      <c r="Q37" s="66">
        <v>0.372</v>
      </c>
      <c r="R37" s="66">
        <v>0.4864</v>
      </c>
      <c r="S37" s="66">
        <v>0.2432</v>
      </c>
      <c r="T37" s="65">
        <f t="shared" si="14"/>
        <v>0</v>
      </c>
      <c r="U37" s="65">
        <f t="shared" si="15"/>
        <v>1</v>
      </c>
      <c r="V37" s="65">
        <f t="shared" si="16"/>
        <v>0</v>
      </c>
      <c r="W37" s="65">
        <f t="shared" si="17"/>
        <v>1</v>
      </c>
      <c r="X37" s="65">
        <f t="shared" si="18"/>
        <v>0</v>
      </c>
      <c r="Y37" s="65">
        <f t="shared" si="19"/>
        <v>1</v>
      </c>
    </row>
    <row r="38" spans="1:25" s="49" customFormat="1">
      <c r="A38" s="60" t="s">
        <v>10</v>
      </c>
      <c r="B38" s="61"/>
      <c r="C38" s="60">
        <v>2006</v>
      </c>
      <c r="D38" s="62"/>
      <c r="E38" s="63"/>
      <c r="F38" s="64"/>
      <c r="G38" s="64"/>
      <c r="H38" s="64"/>
      <c r="I38" s="64"/>
      <c r="J38" s="64"/>
      <c r="K38" s="64"/>
      <c r="L38" s="64"/>
      <c r="M38" s="64"/>
      <c r="N38" s="65"/>
      <c r="O38" s="66"/>
      <c r="P38" s="66">
        <v>0.32519999999999999</v>
      </c>
      <c r="Q38" s="66">
        <v>0.372</v>
      </c>
      <c r="R38" s="66">
        <v>0.4864</v>
      </c>
      <c r="S38" s="66">
        <v>0.2432</v>
      </c>
      <c r="T38" s="65">
        <f t="shared" si="14"/>
        <v>0</v>
      </c>
      <c r="U38" s="65">
        <f t="shared" si="15"/>
        <v>1</v>
      </c>
      <c r="V38" s="65">
        <f t="shared" si="16"/>
        <v>0</v>
      </c>
      <c r="W38" s="65">
        <f t="shared" si="17"/>
        <v>1</v>
      </c>
      <c r="X38" s="65">
        <f t="shared" si="18"/>
        <v>0</v>
      </c>
      <c r="Y38" s="65">
        <f t="shared" si="19"/>
        <v>1</v>
      </c>
    </row>
    <row r="39" spans="1:25" s="49" customFormat="1">
      <c r="A39" s="60" t="s">
        <v>11</v>
      </c>
      <c r="B39" s="61"/>
      <c r="C39" s="60">
        <v>2006</v>
      </c>
      <c r="D39" s="62"/>
      <c r="E39" s="63"/>
      <c r="F39" s="64"/>
      <c r="G39" s="64"/>
      <c r="H39" s="64"/>
      <c r="I39" s="64"/>
      <c r="J39" s="64"/>
      <c r="K39" s="64"/>
      <c r="L39" s="64"/>
      <c r="M39" s="64"/>
      <c r="N39" s="65"/>
      <c r="O39" s="66"/>
      <c r="P39" s="66">
        <v>0.32519999999999999</v>
      </c>
      <c r="Q39" s="66">
        <v>0.372</v>
      </c>
      <c r="R39" s="66">
        <v>0.4864</v>
      </c>
      <c r="S39" s="66">
        <v>0.2432</v>
      </c>
      <c r="T39" s="65">
        <f t="shared" si="14"/>
        <v>0</v>
      </c>
      <c r="U39" s="65">
        <f t="shared" si="15"/>
        <v>1</v>
      </c>
      <c r="V39" s="65">
        <f t="shared" si="16"/>
        <v>0</v>
      </c>
      <c r="W39" s="65">
        <f t="shared" si="17"/>
        <v>1</v>
      </c>
      <c r="X39" s="65">
        <f t="shared" si="18"/>
        <v>0</v>
      </c>
      <c r="Y39" s="65">
        <f t="shared" si="19"/>
        <v>1</v>
      </c>
    </row>
    <row r="40" spans="1:25" s="49" customFormat="1">
      <c r="A40" s="67" t="s">
        <v>16</v>
      </c>
      <c r="B40" s="68"/>
      <c r="C40" s="67">
        <v>2006</v>
      </c>
      <c r="D40" s="69"/>
      <c r="E40" s="70"/>
      <c r="F40" s="71"/>
      <c r="G40" s="71"/>
      <c r="H40" s="71"/>
      <c r="I40" s="71"/>
      <c r="J40" s="71"/>
      <c r="K40" s="71"/>
      <c r="L40" s="71"/>
      <c r="M40" s="71"/>
      <c r="N40" s="72"/>
      <c r="O40" s="73"/>
      <c r="P40" s="73">
        <v>0.32519999999999999</v>
      </c>
      <c r="Q40" s="73">
        <v>0.372</v>
      </c>
      <c r="R40" s="73">
        <v>0.4864</v>
      </c>
      <c r="S40" s="73">
        <v>0.2432</v>
      </c>
      <c r="T40" s="72">
        <f t="shared" si="14"/>
        <v>0</v>
      </c>
      <c r="U40" s="72">
        <f t="shared" si="15"/>
        <v>1</v>
      </c>
      <c r="V40" s="72">
        <f t="shared" si="16"/>
        <v>0</v>
      </c>
      <c r="W40" s="72">
        <f t="shared" si="17"/>
        <v>1</v>
      </c>
      <c r="X40" s="72">
        <f t="shared" si="18"/>
        <v>0</v>
      </c>
      <c r="Y40" s="72">
        <f t="shared" si="19"/>
        <v>1</v>
      </c>
    </row>
    <row r="41" spans="1:25" s="52" customFormat="1">
      <c r="A41" s="80" t="s">
        <v>16</v>
      </c>
      <c r="B41" s="81"/>
      <c r="C41" s="82">
        <v>2006</v>
      </c>
      <c r="D41" s="83"/>
      <c r="E41" s="84">
        <f>SUM(E29:E40)</f>
        <v>0</v>
      </c>
      <c r="F41" s="84">
        <f t="shared" ref="F41:L41" si="20">SUM(F29:F40)</f>
        <v>0</v>
      </c>
      <c r="G41" s="84">
        <f t="shared" si="20"/>
        <v>0</v>
      </c>
      <c r="H41" s="84">
        <f t="shared" si="20"/>
        <v>0</v>
      </c>
      <c r="I41" s="84">
        <f t="shared" si="20"/>
        <v>0</v>
      </c>
      <c r="J41" s="84">
        <f t="shared" si="20"/>
        <v>0</v>
      </c>
      <c r="K41" s="84">
        <f t="shared" si="20"/>
        <v>0</v>
      </c>
      <c r="L41" s="84">
        <f t="shared" si="20"/>
        <v>0</v>
      </c>
      <c r="M41" s="84">
        <f>SUM(M29:M40)</f>
        <v>0</v>
      </c>
      <c r="N41" s="85">
        <f>E41+F41+G41+H41+I41-J41+K41+L41</f>
        <v>0</v>
      </c>
      <c r="O41" s="85"/>
      <c r="P41" s="85"/>
      <c r="Q41" s="85"/>
      <c r="R41" s="85"/>
      <c r="S41" s="85"/>
      <c r="T41" s="85"/>
      <c r="U41" s="85"/>
      <c r="V41" s="85"/>
      <c r="W41" s="85"/>
      <c r="X41" s="86"/>
      <c r="Y41" s="86"/>
    </row>
    <row r="42" spans="1:25" s="49" customFormat="1">
      <c r="A42" s="53" t="s">
        <v>0</v>
      </c>
      <c r="B42" s="54"/>
      <c r="C42" s="53">
        <v>2007</v>
      </c>
      <c r="D42" s="55"/>
      <c r="E42" s="56"/>
      <c r="F42" s="57"/>
      <c r="G42" s="57"/>
      <c r="H42" s="57"/>
      <c r="I42" s="57"/>
      <c r="J42" s="57"/>
      <c r="K42" s="57"/>
      <c r="L42" s="57"/>
      <c r="M42" s="57"/>
      <c r="N42" s="58"/>
      <c r="O42" s="59"/>
      <c r="P42" s="59">
        <v>0.2969</v>
      </c>
      <c r="Q42" s="59">
        <v>0.36749999999999999</v>
      </c>
      <c r="R42" s="59">
        <v>0.48249999999999998</v>
      </c>
      <c r="S42" s="59">
        <v>0.24129999999999999</v>
      </c>
      <c r="T42" s="58">
        <f t="shared" ref="T42:T53" si="21">E42+F42+G42+H42+I42-J42+K42+L42-M42</f>
        <v>0</v>
      </c>
      <c r="U42" s="58">
        <f t="shared" ref="U42:U53" si="22">IFERROR(1+T42/D42,1)</f>
        <v>1</v>
      </c>
      <c r="V42" s="58">
        <f t="shared" ref="V42:V53" si="23">E42+F42+G42+H42+I42+K42+L42-M42</f>
        <v>0</v>
      </c>
      <c r="W42" s="58">
        <f t="shared" ref="W42:W53" si="24">IFERROR(1+V42/D42,1)</f>
        <v>1</v>
      </c>
      <c r="X42" s="58">
        <f t="shared" ref="X42:X53" si="25">E42*(1-O42)+F42*(1-P42)+G42*(1-Q42)+H42*(1-R42)+I42*(1-R42)+L42*(1-S42)+K42-M42</f>
        <v>0</v>
      </c>
      <c r="Y42" s="58">
        <f t="shared" ref="Y42:Y53" si="26">IFERROR(1+X42/D42,1)</f>
        <v>1</v>
      </c>
    </row>
    <row r="43" spans="1:25" s="49" customFormat="1">
      <c r="A43" s="60" t="s">
        <v>12</v>
      </c>
      <c r="B43" s="61"/>
      <c r="C43" s="60">
        <v>2007</v>
      </c>
      <c r="D43" s="62"/>
      <c r="E43" s="63"/>
      <c r="F43" s="64"/>
      <c r="G43" s="64"/>
      <c r="H43" s="64"/>
      <c r="I43" s="64"/>
      <c r="J43" s="64"/>
      <c r="K43" s="64"/>
      <c r="L43" s="64"/>
      <c r="M43" s="64"/>
      <c r="N43" s="65"/>
      <c r="O43" s="66"/>
      <c r="P43" s="66">
        <v>0.2969</v>
      </c>
      <c r="Q43" s="66">
        <v>0.36749999999999999</v>
      </c>
      <c r="R43" s="66">
        <v>0.48249999999999998</v>
      </c>
      <c r="S43" s="66">
        <v>0.24129999999999999</v>
      </c>
      <c r="T43" s="65">
        <f t="shared" si="21"/>
        <v>0</v>
      </c>
      <c r="U43" s="65">
        <f t="shared" si="22"/>
        <v>1</v>
      </c>
      <c r="V43" s="65">
        <f t="shared" si="23"/>
        <v>0</v>
      </c>
      <c r="W43" s="65">
        <f t="shared" si="24"/>
        <v>1</v>
      </c>
      <c r="X43" s="65">
        <f t="shared" si="25"/>
        <v>0</v>
      </c>
      <c r="Y43" s="65">
        <f t="shared" si="26"/>
        <v>1</v>
      </c>
    </row>
    <row r="44" spans="1:25" s="49" customFormat="1">
      <c r="A44" s="60" t="s">
        <v>3</v>
      </c>
      <c r="B44" s="61"/>
      <c r="C44" s="60">
        <v>2007</v>
      </c>
      <c r="D44" s="62"/>
      <c r="E44" s="63"/>
      <c r="F44" s="64"/>
      <c r="G44" s="64"/>
      <c r="H44" s="64"/>
      <c r="I44" s="64"/>
      <c r="J44" s="64"/>
      <c r="K44" s="64"/>
      <c r="L44" s="64"/>
      <c r="M44" s="64"/>
      <c r="N44" s="65"/>
      <c r="O44" s="66"/>
      <c r="P44" s="66">
        <v>0.2969</v>
      </c>
      <c r="Q44" s="66">
        <v>0.36749999999999999</v>
      </c>
      <c r="R44" s="66">
        <v>0.48249999999999998</v>
      </c>
      <c r="S44" s="66">
        <v>0.24129999999999999</v>
      </c>
      <c r="T44" s="65">
        <f t="shared" si="21"/>
        <v>0</v>
      </c>
      <c r="U44" s="65">
        <f t="shared" si="22"/>
        <v>1</v>
      </c>
      <c r="V44" s="65">
        <f t="shared" si="23"/>
        <v>0</v>
      </c>
      <c r="W44" s="65">
        <f t="shared" si="24"/>
        <v>1</v>
      </c>
      <c r="X44" s="65">
        <f t="shared" si="25"/>
        <v>0</v>
      </c>
      <c r="Y44" s="65">
        <f t="shared" si="26"/>
        <v>1</v>
      </c>
    </row>
    <row r="45" spans="1:25" s="49" customFormat="1">
      <c r="A45" s="60" t="s">
        <v>4</v>
      </c>
      <c r="B45" s="61"/>
      <c r="C45" s="60">
        <v>2007</v>
      </c>
      <c r="D45" s="62"/>
      <c r="E45" s="63"/>
      <c r="F45" s="64"/>
      <c r="G45" s="64"/>
      <c r="H45" s="64"/>
      <c r="I45" s="64"/>
      <c r="J45" s="64"/>
      <c r="K45" s="64"/>
      <c r="L45" s="64"/>
      <c r="M45" s="64"/>
      <c r="N45" s="65"/>
      <c r="O45" s="66"/>
      <c r="P45" s="66">
        <v>0.2969</v>
      </c>
      <c r="Q45" s="66">
        <v>0.36749999999999999</v>
      </c>
      <c r="R45" s="66">
        <v>0.48249999999999998</v>
      </c>
      <c r="S45" s="66">
        <v>0.24129999999999999</v>
      </c>
      <c r="T45" s="65">
        <f t="shared" si="21"/>
        <v>0</v>
      </c>
      <c r="U45" s="65">
        <f t="shared" si="22"/>
        <v>1</v>
      </c>
      <c r="V45" s="65">
        <f t="shared" si="23"/>
        <v>0</v>
      </c>
      <c r="W45" s="65">
        <f t="shared" si="24"/>
        <v>1</v>
      </c>
      <c r="X45" s="65">
        <f t="shared" si="25"/>
        <v>0</v>
      </c>
      <c r="Y45" s="65">
        <f t="shared" si="26"/>
        <v>1</v>
      </c>
    </row>
    <row r="46" spans="1:25" s="49" customFormat="1">
      <c r="A46" s="60" t="s">
        <v>13</v>
      </c>
      <c r="B46" s="61"/>
      <c r="C46" s="60">
        <v>2007</v>
      </c>
      <c r="D46" s="62"/>
      <c r="E46" s="63"/>
      <c r="F46" s="64"/>
      <c r="G46" s="64"/>
      <c r="H46" s="64"/>
      <c r="I46" s="64"/>
      <c r="J46" s="64"/>
      <c r="K46" s="64"/>
      <c r="L46" s="64"/>
      <c r="M46" s="64"/>
      <c r="N46" s="65"/>
      <c r="O46" s="66"/>
      <c r="P46" s="66">
        <v>0.2969</v>
      </c>
      <c r="Q46" s="66">
        <v>0.36749999999999999</v>
      </c>
      <c r="R46" s="66">
        <v>0.48249999999999998</v>
      </c>
      <c r="S46" s="66">
        <v>0.24129999999999999</v>
      </c>
      <c r="T46" s="65">
        <f t="shared" si="21"/>
        <v>0</v>
      </c>
      <c r="U46" s="65">
        <f t="shared" si="22"/>
        <v>1</v>
      </c>
      <c r="V46" s="65">
        <f t="shared" si="23"/>
        <v>0</v>
      </c>
      <c r="W46" s="65">
        <f t="shared" si="24"/>
        <v>1</v>
      </c>
      <c r="X46" s="65">
        <f t="shared" si="25"/>
        <v>0</v>
      </c>
      <c r="Y46" s="65">
        <f t="shared" si="26"/>
        <v>1</v>
      </c>
    </row>
    <row r="47" spans="1:25" s="49" customFormat="1">
      <c r="A47" s="60" t="s">
        <v>6</v>
      </c>
      <c r="B47" s="61"/>
      <c r="C47" s="60">
        <v>2007</v>
      </c>
      <c r="D47" s="62"/>
      <c r="E47" s="63"/>
      <c r="F47" s="64"/>
      <c r="G47" s="64"/>
      <c r="H47" s="64"/>
      <c r="I47" s="64"/>
      <c r="J47" s="64"/>
      <c r="K47" s="64"/>
      <c r="L47" s="64"/>
      <c r="M47" s="64"/>
      <c r="N47" s="65"/>
      <c r="O47" s="66"/>
      <c r="P47" s="66">
        <v>0.2969</v>
      </c>
      <c r="Q47" s="66">
        <v>0.36749999999999999</v>
      </c>
      <c r="R47" s="66">
        <v>0.48249999999999998</v>
      </c>
      <c r="S47" s="66">
        <v>0.24129999999999999</v>
      </c>
      <c r="T47" s="65">
        <f t="shared" si="21"/>
        <v>0</v>
      </c>
      <c r="U47" s="65">
        <f t="shared" si="22"/>
        <v>1</v>
      </c>
      <c r="V47" s="65">
        <f t="shared" si="23"/>
        <v>0</v>
      </c>
      <c r="W47" s="65">
        <f t="shared" si="24"/>
        <v>1</v>
      </c>
      <c r="X47" s="65">
        <f t="shared" si="25"/>
        <v>0</v>
      </c>
      <c r="Y47" s="65">
        <f t="shared" si="26"/>
        <v>1</v>
      </c>
    </row>
    <row r="48" spans="1:25" s="49" customFormat="1">
      <c r="A48" s="60" t="s">
        <v>14</v>
      </c>
      <c r="B48" s="61"/>
      <c r="C48" s="60">
        <v>2007</v>
      </c>
      <c r="D48" s="62"/>
      <c r="E48" s="63"/>
      <c r="F48" s="64"/>
      <c r="G48" s="64"/>
      <c r="H48" s="64"/>
      <c r="I48" s="64"/>
      <c r="J48" s="64"/>
      <c r="K48" s="64"/>
      <c r="L48" s="64"/>
      <c r="M48" s="64"/>
      <c r="N48" s="65"/>
      <c r="O48" s="66"/>
      <c r="P48" s="66">
        <v>0.2969</v>
      </c>
      <c r="Q48" s="66">
        <v>0.36749999999999999</v>
      </c>
      <c r="R48" s="66">
        <v>0.48249999999999998</v>
      </c>
      <c r="S48" s="66">
        <v>0.24129999999999999</v>
      </c>
      <c r="T48" s="65">
        <f t="shared" si="21"/>
        <v>0</v>
      </c>
      <c r="U48" s="65">
        <f t="shared" si="22"/>
        <v>1</v>
      </c>
      <c r="V48" s="65">
        <f t="shared" si="23"/>
        <v>0</v>
      </c>
      <c r="W48" s="65">
        <f t="shared" si="24"/>
        <v>1</v>
      </c>
      <c r="X48" s="65">
        <f t="shared" si="25"/>
        <v>0</v>
      </c>
      <c r="Y48" s="65">
        <f t="shared" si="26"/>
        <v>1</v>
      </c>
    </row>
    <row r="49" spans="1:25" s="49" customFormat="1">
      <c r="A49" s="60" t="s">
        <v>8</v>
      </c>
      <c r="B49" s="61"/>
      <c r="C49" s="60">
        <v>2007</v>
      </c>
      <c r="D49" s="62"/>
      <c r="E49" s="63"/>
      <c r="F49" s="64"/>
      <c r="G49" s="64"/>
      <c r="H49" s="64"/>
      <c r="I49" s="64"/>
      <c r="J49" s="64"/>
      <c r="K49" s="64"/>
      <c r="L49" s="64"/>
      <c r="M49" s="64"/>
      <c r="N49" s="65"/>
      <c r="O49" s="66"/>
      <c r="P49" s="66">
        <v>0.2969</v>
      </c>
      <c r="Q49" s="66">
        <v>0.36749999999999999</v>
      </c>
      <c r="R49" s="66">
        <v>0.48249999999999998</v>
      </c>
      <c r="S49" s="66">
        <v>0.24129999999999999</v>
      </c>
      <c r="T49" s="65">
        <f t="shared" si="21"/>
        <v>0</v>
      </c>
      <c r="U49" s="65">
        <f t="shared" si="22"/>
        <v>1</v>
      </c>
      <c r="V49" s="65">
        <f t="shared" si="23"/>
        <v>0</v>
      </c>
      <c r="W49" s="65">
        <f t="shared" si="24"/>
        <v>1</v>
      </c>
      <c r="X49" s="65">
        <f t="shared" si="25"/>
        <v>0</v>
      </c>
      <c r="Y49" s="65">
        <f t="shared" si="26"/>
        <v>1</v>
      </c>
    </row>
    <row r="50" spans="1:25" s="49" customFormat="1">
      <c r="A50" s="60" t="s">
        <v>15</v>
      </c>
      <c r="B50" s="61"/>
      <c r="C50" s="60">
        <v>2007</v>
      </c>
      <c r="D50" s="62"/>
      <c r="E50" s="63"/>
      <c r="F50" s="64"/>
      <c r="G50" s="64"/>
      <c r="H50" s="64"/>
      <c r="I50" s="64"/>
      <c r="J50" s="64"/>
      <c r="K50" s="64"/>
      <c r="L50" s="64"/>
      <c r="M50" s="64"/>
      <c r="N50" s="65"/>
      <c r="O50" s="66"/>
      <c r="P50" s="66">
        <v>0.2969</v>
      </c>
      <c r="Q50" s="66">
        <v>0.36749999999999999</v>
      </c>
      <c r="R50" s="66">
        <v>0.48249999999999998</v>
      </c>
      <c r="S50" s="66">
        <v>0.24129999999999999</v>
      </c>
      <c r="T50" s="65">
        <f t="shared" si="21"/>
        <v>0</v>
      </c>
      <c r="U50" s="65">
        <f t="shared" si="22"/>
        <v>1</v>
      </c>
      <c r="V50" s="65">
        <f t="shared" si="23"/>
        <v>0</v>
      </c>
      <c r="W50" s="65">
        <f t="shared" si="24"/>
        <v>1</v>
      </c>
      <c r="X50" s="65">
        <f t="shared" si="25"/>
        <v>0</v>
      </c>
      <c r="Y50" s="65">
        <f t="shared" si="26"/>
        <v>1</v>
      </c>
    </row>
    <row r="51" spans="1:25" s="49" customFormat="1">
      <c r="A51" s="60" t="s">
        <v>10</v>
      </c>
      <c r="B51" s="61"/>
      <c r="C51" s="60">
        <v>2007</v>
      </c>
      <c r="D51" s="62"/>
      <c r="E51" s="63"/>
      <c r="F51" s="64"/>
      <c r="G51" s="64"/>
      <c r="H51" s="64"/>
      <c r="I51" s="64"/>
      <c r="J51" s="64"/>
      <c r="K51" s="64"/>
      <c r="L51" s="64"/>
      <c r="M51" s="64"/>
      <c r="N51" s="65"/>
      <c r="O51" s="66"/>
      <c r="P51" s="66">
        <v>0.2969</v>
      </c>
      <c r="Q51" s="66">
        <v>0.36749999999999999</v>
      </c>
      <c r="R51" s="66">
        <v>0.48249999999999998</v>
      </c>
      <c r="S51" s="66">
        <v>0.24129999999999999</v>
      </c>
      <c r="T51" s="65">
        <f t="shared" si="21"/>
        <v>0</v>
      </c>
      <c r="U51" s="65">
        <f t="shared" si="22"/>
        <v>1</v>
      </c>
      <c r="V51" s="65">
        <f t="shared" si="23"/>
        <v>0</v>
      </c>
      <c r="W51" s="65">
        <f t="shared" si="24"/>
        <v>1</v>
      </c>
      <c r="X51" s="65">
        <f t="shared" si="25"/>
        <v>0</v>
      </c>
      <c r="Y51" s="65">
        <f t="shared" si="26"/>
        <v>1</v>
      </c>
    </row>
    <row r="52" spans="1:25" s="49" customFormat="1">
      <c r="A52" s="60" t="s">
        <v>11</v>
      </c>
      <c r="B52" s="61"/>
      <c r="C52" s="60">
        <v>2007</v>
      </c>
      <c r="D52" s="62"/>
      <c r="E52" s="63"/>
      <c r="F52" s="64"/>
      <c r="G52" s="64"/>
      <c r="H52" s="64"/>
      <c r="I52" s="64"/>
      <c r="J52" s="64"/>
      <c r="K52" s="64"/>
      <c r="L52" s="64"/>
      <c r="M52" s="64"/>
      <c r="N52" s="65"/>
      <c r="O52" s="66"/>
      <c r="P52" s="66">
        <v>0.2969</v>
      </c>
      <c r="Q52" s="66">
        <v>0.36749999999999999</v>
      </c>
      <c r="R52" s="66">
        <v>0.48249999999999998</v>
      </c>
      <c r="S52" s="66">
        <v>0.24129999999999999</v>
      </c>
      <c r="T52" s="65">
        <f t="shared" si="21"/>
        <v>0</v>
      </c>
      <c r="U52" s="65">
        <f t="shared" si="22"/>
        <v>1</v>
      </c>
      <c r="V52" s="65">
        <f t="shared" si="23"/>
        <v>0</v>
      </c>
      <c r="W52" s="65">
        <f t="shared" si="24"/>
        <v>1</v>
      </c>
      <c r="X52" s="65">
        <f t="shared" si="25"/>
        <v>0</v>
      </c>
      <c r="Y52" s="65">
        <f t="shared" si="26"/>
        <v>1</v>
      </c>
    </row>
    <row r="53" spans="1:25" s="49" customFormat="1">
      <c r="A53" s="67" t="s">
        <v>16</v>
      </c>
      <c r="B53" s="68"/>
      <c r="C53" s="67">
        <v>2007</v>
      </c>
      <c r="D53" s="69"/>
      <c r="E53" s="70"/>
      <c r="F53" s="71"/>
      <c r="G53" s="71"/>
      <c r="H53" s="71"/>
      <c r="I53" s="71"/>
      <c r="J53" s="71"/>
      <c r="K53" s="71"/>
      <c r="L53" s="71"/>
      <c r="M53" s="71"/>
      <c r="N53" s="72"/>
      <c r="O53" s="73"/>
      <c r="P53" s="73">
        <v>0.2969</v>
      </c>
      <c r="Q53" s="73">
        <v>0.36749999999999999</v>
      </c>
      <c r="R53" s="73">
        <v>0.48249999999999998</v>
      </c>
      <c r="S53" s="73">
        <v>0.24129999999999999</v>
      </c>
      <c r="T53" s="72">
        <f t="shared" si="21"/>
        <v>0</v>
      </c>
      <c r="U53" s="72">
        <f t="shared" si="22"/>
        <v>1</v>
      </c>
      <c r="V53" s="72">
        <f t="shared" si="23"/>
        <v>0</v>
      </c>
      <c r="W53" s="72">
        <f t="shared" si="24"/>
        <v>1</v>
      </c>
      <c r="X53" s="72">
        <f t="shared" si="25"/>
        <v>0</v>
      </c>
      <c r="Y53" s="72">
        <f t="shared" si="26"/>
        <v>1</v>
      </c>
    </row>
    <row r="54" spans="1:25" s="52" customFormat="1">
      <c r="A54" s="80" t="s">
        <v>16</v>
      </c>
      <c r="B54" s="81"/>
      <c r="C54" s="82">
        <v>2007</v>
      </c>
      <c r="D54" s="83"/>
      <c r="E54" s="84">
        <f>SUM(E42:E53)</f>
        <v>0</v>
      </c>
      <c r="F54" s="84">
        <f t="shared" ref="F54:M54" si="27">SUM(F42:F53)</f>
        <v>0</v>
      </c>
      <c r="G54" s="84">
        <f t="shared" si="27"/>
        <v>0</v>
      </c>
      <c r="H54" s="84">
        <f t="shared" si="27"/>
        <v>0</v>
      </c>
      <c r="I54" s="84">
        <f t="shared" si="27"/>
        <v>0</v>
      </c>
      <c r="J54" s="84">
        <f t="shared" si="27"/>
        <v>0</v>
      </c>
      <c r="K54" s="84">
        <f t="shared" si="27"/>
        <v>0</v>
      </c>
      <c r="L54" s="84">
        <f t="shared" si="27"/>
        <v>0</v>
      </c>
      <c r="M54" s="84">
        <f t="shared" si="27"/>
        <v>0</v>
      </c>
      <c r="N54" s="85">
        <f>E54+F54+G54+H54+I54-J54+K54+L54</f>
        <v>0</v>
      </c>
      <c r="O54" s="85"/>
      <c r="P54" s="85"/>
      <c r="Q54" s="85"/>
      <c r="R54" s="85"/>
      <c r="S54" s="85"/>
      <c r="T54" s="85"/>
      <c r="U54" s="85"/>
      <c r="V54" s="85"/>
      <c r="W54" s="85"/>
      <c r="X54" s="86"/>
      <c r="Y54" s="86"/>
    </row>
    <row r="55" spans="1:25" s="49" customFormat="1">
      <c r="A55" s="53" t="s">
        <v>0</v>
      </c>
      <c r="B55" s="54"/>
      <c r="C55" s="53">
        <v>2008</v>
      </c>
      <c r="D55" s="55"/>
      <c r="E55" s="56"/>
      <c r="F55" s="57"/>
      <c r="G55" s="57"/>
      <c r="H55" s="57"/>
      <c r="I55" s="57"/>
      <c r="J55" s="57"/>
      <c r="K55" s="57"/>
      <c r="L55" s="57"/>
      <c r="M55" s="57"/>
      <c r="N55" s="58"/>
      <c r="O55" s="59"/>
      <c r="P55" s="59">
        <v>0.2969</v>
      </c>
      <c r="Q55" s="59">
        <v>0.374</v>
      </c>
      <c r="R55" s="59">
        <v>0.48249999999999998</v>
      </c>
      <c r="S55" s="59">
        <v>0.24129999999999999</v>
      </c>
      <c r="T55" s="58">
        <f t="shared" ref="T55:T66" si="28">E55+F55+G55+H55+I55-J55+K55+L55-M55</f>
        <v>0</v>
      </c>
      <c r="U55" s="58">
        <f t="shared" ref="U55:U66" si="29">IFERROR(1+T55/D55,1)</f>
        <v>1</v>
      </c>
      <c r="V55" s="58">
        <f t="shared" ref="V55:V66" si="30">E55+F55+G55+H55+I55+K55+L55-M55</f>
        <v>0</v>
      </c>
      <c r="W55" s="58">
        <f t="shared" ref="W55:W66" si="31">IFERROR(1+V55/D55,1)</f>
        <v>1</v>
      </c>
      <c r="X55" s="58">
        <f t="shared" ref="X55:X66" si="32">E55*(1-O55)+F55*(1-P55)+G55*(1-Q55)+H55*(1-R55)+I55*(1-R55)+L55*(1-S55)+K55-M55</f>
        <v>0</v>
      </c>
      <c r="Y55" s="58">
        <f t="shared" ref="Y55:Y66" si="33">IFERROR(1+X55/D55,1)</f>
        <v>1</v>
      </c>
    </row>
    <row r="56" spans="1:25" s="49" customFormat="1">
      <c r="A56" s="60" t="s">
        <v>12</v>
      </c>
      <c r="B56" s="61"/>
      <c r="C56" s="60">
        <v>2008</v>
      </c>
      <c r="D56" s="62"/>
      <c r="E56" s="63"/>
      <c r="F56" s="64"/>
      <c r="G56" s="64"/>
      <c r="H56" s="64"/>
      <c r="I56" s="64"/>
      <c r="J56" s="64"/>
      <c r="K56" s="64"/>
      <c r="L56" s="64"/>
      <c r="M56" s="64"/>
      <c r="N56" s="65"/>
      <c r="O56" s="66"/>
      <c r="P56" s="66">
        <v>0.2969</v>
      </c>
      <c r="Q56" s="66">
        <v>0.374</v>
      </c>
      <c r="R56" s="66">
        <v>0.48249999999999998</v>
      </c>
      <c r="S56" s="66">
        <v>0.24129999999999999</v>
      </c>
      <c r="T56" s="65">
        <f t="shared" si="28"/>
        <v>0</v>
      </c>
      <c r="U56" s="65">
        <f t="shared" si="29"/>
        <v>1</v>
      </c>
      <c r="V56" s="65">
        <f t="shared" si="30"/>
        <v>0</v>
      </c>
      <c r="W56" s="65">
        <f t="shared" si="31"/>
        <v>1</v>
      </c>
      <c r="X56" s="65">
        <f t="shared" si="32"/>
        <v>0</v>
      </c>
      <c r="Y56" s="65">
        <f t="shared" si="33"/>
        <v>1</v>
      </c>
    </row>
    <row r="57" spans="1:25" s="49" customFormat="1">
      <c r="A57" s="60" t="s">
        <v>3</v>
      </c>
      <c r="B57" s="61"/>
      <c r="C57" s="60">
        <v>2008</v>
      </c>
      <c r="D57" s="62"/>
      <c r="E57" s="63"/>
      <c r="F57" s="64"/>
      <c r="G57" s="64"/>
      <c r="H57" s="64"/>
      <c r="I57" s="64"/>
      <c r="J57" s="64"/>
      <c r="K57" s="64"/>
      <c r="L57" s="64"/>
      <c r="M57" s="64"/>
      <c r="N57" s="65"/>
      <c r="O57" s="66"/>
      <c r="P57" s="66">
        <v>0.2969</v>
      </c>
      <c r="Q57" s="66">
        <v>0.374</v>
      </c>
      <c r="R57" s="66">
        <v>0.48249999999999998</v>
      </c>
      <c r="S57" s="66">
        <v>0.24129999999999999</v>
      </c>
      <c r="T57" s="65">
        <f t="shared" si="28"/>
        <v>0</v>
      </c>
      <c r="U57" s="65">
        <f t="shared" si="29"/>
        <v>1</v>
      </c>
      <c r="V57" s="65">
        <f t="shared" si="30"/>
        <v>0</v>
      </c>
      <c r="W57" s="65">
        <f t="shared" si="31"/>
        <v>1</v>
      </c>
      <c r="X57" s="65">
        <f t="shared" si="32"/>
        <v>0</v>
      </c>
      <c r="Y57" s="65">
        <f t="shared" si="33"/>
        <v>1</v>
      </c>
    </row>
    <row r="58" spans="1:25" s="49" customFormat="1">
      <c r="A58" s="60" t="s">
        <v>4</v>
      </c>
      <c r="B58" s="61"/>
      <c r="C58" s="60">
        <v>2008</v>
      </c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5"/>
      <c r="O58" s="66"/>
      <c r="P58" s="66">
        <v>0.2969</v>
      </c>
      <c r="Q58" s="66">
        <v>0.374</v>
      </c>
      <c r="R58" s="66">
        <v>0.48249999999999998</v>
      </c>
      <c r="S58" s="66">
        <v>0.24129999999999999</v>
      </c>
      <c r="T58" s="65">
        <f t="shared" si="28"/>
        <v>0</v>
      </c>
      <c r="U58" s="65">
        <f t="shared" si="29"/>
        <v>1</v>
      </c>
      <c r="V58" s="65">
        <f t="shared" si="30"/>
        <v>0</v>
      </c>
      <c r="W58" s="65">
        <f t="shared" si="31"/>
        <v>1</v>
      </c>
      <c r="X58" s="65">
        <f t="shared" si="32"/>
        <v>0</v>
      </c>
      <c r="Y58" s="65">
        <f t="shared" si="33"/>
        <v>1</v>
      </c>
    </row>
    <row r="59" spans="1:25" s="49" customFormat="1">
      <c r="A59" s="60" t="s">
        <v>13</v>
      </c>
      <c r="B59" s="61"/>
      <c r="C59" s="60">
        <v>2008</v>
      </c>
      <c r="D59" s="62"/>
      <c r="E59" s="63"/>
      <c r="F59" s="64"/>
      <c r="G59" s="64"/>
      <c r="H59" s="64"/>
      <c r="I59" s="64"/>
      <c r="J59" s="64"/>
      <c r="K59" s="64"/>
      <c r="L59" s="64"/>
      <c r="M59" s="64"/>
      <c r="N59" s="65"/>
      <c r="O59" s="66"/>
      <c r="P59" s="66">
        <v>0.2969</v>
      </c>
      <c r="Q59" s="66">
        <v>0.374</v>
      </c>
      <c r="R59" s="66">
        <v>0.48249999999999998</v>
      </c>
      <c r="S59" s="66">
        <v>0.24129999999999999</v>
      </c>
      <c r="T59" s="65">
        <f t="shared" si="28"/>
        <v>0</v>
      </c>
      <c r="U59" s="65">
        <f t="shared" si="29"/>
        <v>1</v>
      </c>
      <c r="V59" s="65">
        <f t="shared" si="30"/>
        <v>0</v>
      </c>
      <c r="W59" s="65">
        <f t="shared" si="31"/>
        <v>1</v>
      </c>
      <c r="X59" s="65">
        <f t="shared" si="32"/>
        <v>0</v>
      </c>
      <c r="Y59" s="65">
        <f t="shared" si="33"/>
        <v>1</v>
      </c>
    </row>
    <row r="60" spans="1:25" s="49" customFormat="1">
      <c r="A60" s="60" t="s">
        <v>6</v>
      </c>
      <c r="B60" s="61"/>
      <c r="C60" s="60">
        <v>2008</v>
      </c>
      <c r="D60" s="62"/>
      <c r="E60" s="63"/>
      <c r="F60" s="64"/>
      <c r="G60" s="64"/>
      <c r="H60" s="64"/>
      <c r="I60" s="64"/>
      <c r="J60" s="64"/>
      <c r="K60" s="64"/>
      <c r="L60" s="64"/>
      <c r="M60" s="64"/>
      <c r="N60" s="65"/>
      <c r="O60" s="66"/>
      <c r="P60" s="66">
        <v>0.2969</v>
      </c>
      <c r="Q60" s="66">
        <v>0.374</v>
      </c>
      <c r="R60" s="66">
        <v>0.48249999999999998</v>
      </c>
      <c r="S60" s="66">
        <v>0.24129999999999999</v>
      </c>
      <c r="T60" s="65">
        <f t="shared" si="28"/>
        <v>0</v>
      </c>
      <c r="U60" s="65">
        <f t="shared" si="29"/>
        <v>1</v>
      </c>
      <c r="V60" s="65">
        <f t="shared" si="30"/>
        <v>0</v>
      </c>
      <c r="W60" s="65">
        <f t="shared" si="31"/>
        <v>1</v>
      </c>
      <c r="X60" s="65">
        <f t="shared" si="32"/>
        <v>0</v>
      </c>
      <c r="Y60" s="65">
        <f t="shared" si="33"/>
        <v>1</v>
      </c>
    </row>
    <row r="61" spans="1:25" s="49" customFormat="1">
      <c r="A61" s="60" t="s">
        <v>14</v>
      </c>
      <c r="B61" s="61"/>
      <c r="C61" s="60">
        <v>2008</v>
      </c>
      <c r="D61" s="62"/>
      <c r="E61" s="63"/>
      <c r="F61" s="64"/>
      <c r="G61" s="64"/>
      <c r="H61" s="64"/>
      <c r="I61" s="64"/>
      <c r="J61" s="64"/>
      <c r="K61" s="64"/>
      <c r="L61" s="64"/>
      <c r="M61" s="64"/>
      <c r="N61" s="65"/>
      <c r="O61" s="66"/>
      <c r="P61" s="66">
        <v>0.2969</v>
      </c>
      <c r="Q61" s="66">
        <v>0.374</v>
      </c>
      <c r="R61" s="66">
        <v>0.48249999999999998</v>
      </c>
      <c r="S61" s="66">
        <v>0.24129999999999999</v>
      </c>
      <c r="T61" s="65">
        <f t="shared" si="28"/>
        <v>0</v>
      </c>
      <c r="U61" s="65">
        <f t="shared" si="29"/>
        <v>1</v>
      </c>
      <c r="V61" s="65">
        <f t="shared" si="30"/>
        <v>0</v>
      </c>
      <c r="W61" s="65">
        <f t="shared" si="31"/>
        <v>1</v>
      </c>
      <c r="X61" s="65">
        <f t="shared" si="32"/>
        <v>0</v>
      </c>
      <c r="Y61" s="65">
        <f t="shared" si="33"/>
        <v>1</v>
      </c>
    </row>
    <row r="62" spans="1:25" s="49" customFormat="1">
      <c r="A62" s="60" t="s">
        <v>8</v>
      </c>
      <c r="B62" s="61"/>
      <c r="C62" s="60">
        <v>2008</v>
      </c>
      <c r="D62" s="62"/>
      <c r="E62" s="63"/>
      <c r="F62" s="64"/>
      <c r="G62" s="64"/>
      <c r="H62" s="64"/>
      <c r="I62" s="64"/>
      <c r="J62" s="64"/>
      <c r="K62" s="64"/>
      <c r="L62" s="64"/>
      <c r="M62" s="64"/>
      <c r="N62" s="65"/>
      <c r="O62" s="66"/>
      <c r="P62" s="66">
        <v>0.2969</v>
      </c>
      <c r="Q62" s="66">
        <v>0.374</v>
      </c>
      <c r="R62" s="66">
        <v>0.48249999999999998</v>
      </c>
      <c r="S62" s="66">
        <v>0.24129999999999999</v>
      </c>
      <c r="T62" s="65">
        <f t="shared" si="28"/>
        <v>0</v>
      </c>
      <c r="U62" s="65">
        <f t="shared" si="29"/>
        <v>1</v>
      </c>
      <c r="V62" s="65">
        <f t="shared" si="30"/>
        <v>0</v>
      </c>
      <c r="W62" s="65">
        <f t="shared" si="31"/>
        <v>1</v>
      </c>
      <c r="X62" s="65">
        <f t="shared" si="32"/>
        <v>0</v>
      </c>
      <c r="Y62" s="65">
        <f t="shared" si="33"/>
        <v>1</v>
      </c>
    </row>
    <row r="63" spans="1:25" s="49" customFormat="1">
      <c r="A63" s="60" t="s">
        <v>15</v>
      </c>
      <c r="B63" s="61"/>
      <c r="C63" s="60">
        <v>2008</v>
      </c>
      <c r="D63" s="62"/>
      <c r="E63" s="63"/>
      <c r="F63" s="64"/>
      <c r="G63" s="64"/>
      <c r="H63" s="64"/>
      <c r="I63" s="64"/>
      <c r="J63" s="64"/>
      <c r="K63" s="64"/>
      <c r="L63" s="64"/>
      <c r="M63" s="64"/>
      <c r="N63" s="65"/>
      <c r="O63" s="66"/>
      <c r="P63" s="66">
        <v>0.2969</v>
      </c>
      <c r="Q63" s="66">
        <v>0.374</v>
      </c>
      <c r="R63" s="66">
        <v>0.48249999999999998</v>
      </c>
      <c r="S63" s="66">
        <v>0.24129999999999999</v>
      </c>
      <c r="T63" s="65">
        <f t="shared" si="28"/>
        <v>0</v>
      </c>
      <c r="U63" s="65">
        <f t="shared" si="29"/>
        <v>1</v>
      </c>
      <c r="V63" s="65">
        <f t="shared" si="30"/>
        <v>0</v>
      </c>
      <c r="W63" s="65">
        <f t="shared" si="31"/>
        <v>1</v>
      </c>
      <c r="X63" s="65">
        <f t="shared" si="32"/>
        <v>0</v>
      </c>
      <c r="Y63" s="65">
        <f t="shared" si="33"/>
        <v>1</v>
      </c>
    </row>
    <row r="64" spans="1:25" s="49" customFormat="1">
      <c r="A64" s="60" t="s">
        <v>10</v>
      </c>
      <c r="B64" s="61"/>
      <c r="C64" s="60">
        <v>2008</v>
      </c>
      <c r="D64" s="62"/>
      <c r="E64" s="63"/>
      <c r="F64" s="64"/>
      <c r="G64" s="64"/>
      <c r="H64" s="64"/>
      <c r="I64" s="64"/>
      <c r="J64" s="64"/>
      <c r="K64" s="64"/>
      <c r="L64" s="64"/>
      <c r="M64" s="64"/>
      <c r="N64" s="65"/>
      <c r="O64" s="66"/>
      <c r="P64" s="66">
        <v>0.2969</v>
      </c>
      <c r="Q64" s="66">
        <v>0.374</v>
      </c>
      <c r="R64" s="66">
        <v>0.48249999999999998</v>
      </c>
      <c r="S64" s="66">
        <v>0.24129999999999999</v>
      </c>
      <c r="T64" s="65">
        <f t="shared" si="28"/>
        <v>0</v>
      </c>
      <c r="U64" s="65">
        <f t="shared" si="29"/>
        <v>1</v>
      </c>
      <c r="V64" s="65">
        <f t="shared" si="30"/>
        <v>0</v>
      </c>
      <c r="W64" s="65">
        <f t="shared" si="31"/>
        <v>1</v>
      </c>
      <c r="X64" s="65">
        <f t="shared" si="32"/>
        <v>0</v>
      </c>
      <c r="Y64" s="65">
        <f t="shared" si="33"/>
        <v>1</v>
      </c>
    </row>
    <row r="65" spans="1:25" s="49" customFormat="1">
      <c r="A65" s="60" t="s">
        <v>11</v>
      </c>
      <c r="B65" s="61"/>
      <c r="C65" s="60">
        <v>2008</v>
      </c>
      <c r="D65" s="62"/>
      <c r="E65" s="63"/>
      <c r="F65" s="64"/>
      <c r="G65" s="64"/>
      <c r="H65" s="64"/>
      <c r="I65" s="64"/>
      <c r="J65" s="64"/>
      <c r="K65" s="64"/>
      <c r="L65" s="64"/>
      <c r="M65" s="64"/>
      <c r="N65" s="65"/>
      <c r="O65" s="66"/>
      <c r="P65" s="66">
        <v>0.2969</v>
      </c>
      <c r="Q65" s="66">
        <v>0.374</v>
      </c>
      <c r="R65" s="66">
        <v>0.48249999999999998</v>
      </c>
      <c r="S65" s="66">
        <v>0.24129999999999999</v>
      </c>
      <c r="T65" s="65">
        <f t="shared" si="28"/>
        <v>0</v>
      </c>
      <c r="U65" s="65">
        <f t="shared" si="29"/>
        <v>1</v>
      </c>
      <c r="V65" s="65">
        <f t="shared" si="30"/>
        <v>0</v>
      </c>
      <c r="W65" s="65">
        <f t="shared" si="31"/>
        <v>1</v>
      </c>
      <c r="X65" s="65">
        <f t="shared" si="32"/>
        <v>0</v>
      </c>
      <c r="Y65" s="65">
        <f t="shared" si="33"/>
        <v>1</v>
      </c>
    </row>
    <row r="66" spans="1:25" s="49" customFormat="1">
      <c r="A66" s="67" t="s">
        <v>16</v>
      </c>
      <c r="B66" s="68"/>
      <c r="C66" s="67">
        <v>2008</v>
      </c>
      <c r="D66" s="69"/>
      <c r="E66" s="70"/>
      <c r="F66" s="71"/>
      <c r="G66" s="71"/>
      <c r="H66" s="71"/>
      <c r="I66" s="71"/>
      <c r="J66" s="71"/>
      <c r="K66" s="71"/>
      <c r="L66" s="71"/>
      <c r="M66" s="71"/>
      <c r="N66" s="72"/>
      <c r="O66" s="73"/>
      <c r="P66" s="73">
        <v>0.2969</v>
      </c>
      <c r="Q66" s="73">
        <v>0.374</v>
      </c>
      <c r="R66" s="73">
        <v>0.48249999999999998</v>
      </c>
      <c r="S66" s="73">
        <v>0.24129999999999999</v>
      </c>
      <c r="T66" s="72">
        <f t="shared" si="28"/>
        <v>0</v>
      </c>
      <c r="U66" s="72">
        <f t="shared" si="29"/>
        <v>1</v>
      </c>
      <c r="V66" s="72">
        <f t="shared" si="30"/>
        <v>0</v>
      </c>
      <c r="W66" s="72">
        <f t="shared" si="31"/>
        <v>1</v>
      </c>
      <c r="X66" s="72">
        <f t="shared" si="32"/>
        <v>0</v>
      </c>
      <c r="Y66" s="72">
        <f t="shared" si="33"/>
        <v>1</v>
      </c>
    </row>
    <row r="67" spans="1:25" s="52" customFormat="1">
      <c r="A67" s="80" t="s">
        <v>16</v>
      </c>
      <c r="B67" s="81"/>
      <c r="C67" s="82">
        <v>2008</v>
      </c>
      <c r="D67" s="83"/>
      <c r="E67" s="84">
        <f>SUM(E55:E66)</f>
        <v>0</v>
      </c>
      <c r="F67" s="84">
        <f t="shared" ref="F67:M67" si="34">SUM(F55:F66)</f>
        <v>0</v>
      </c>
      <c r="G67" s="84">
        <f t="shared" si="34"/>
        <v>0</v>
      </c>
      <c r="H67" s="84">
        <f t="shared" si="34"/>
        <v>0</v>
      </c>
      <c r="I67" s="84">
        <f t="shared" si="34"/>
        <v>0</v>
      </c>
      <c r="J67" s="84">
        <f t="shared" si="34"/>
        <v>0</v>
      </c>
      <c r="K67" s="84">
        <f t="shared" si="34"/>
        <v>0</v>
      </c>
      <c r="L67" s="84">
        <f t="shared" si="34"/>
        <v>0</v>
      </c>
      <c r="M67" s="84">
        <f t="shared" si="34"/>
        <v>0</v>
      </c>
      <c r="N67" s="85">
        <f>E67+F67+G67+H67+I67-J67+K67+L67</f>
        <v>0</v>
      </c>
      <c r="O67" s="85"/>
      <c r="P67" s="85"/>
      <c r="Q67" s="85"/>
      <c r="R67" s="85"/>
      <c r="S67" s="85"/>
      <c r="T67" s="85"/>
      <c r="U67" s="85"/>
      <c r="V67" s="85"/>
      <c r="W67" s="85"/>
      <c r="X67" s="86"/>
      <c r="Y67" s="86"/>
    </row>
    <row r="68" spans="1:25" s="49" customFormat="1">
      <c r="A68" s="53" t="s">
        <v>0</v>
      </c>
      <c r="B68" s="54"/>
      <c r="C68" s="53">
        <v>2009</v>
      </c>
      <c r="D68" s="55"/>
      <c r="E68" s="56"/>
      <c r="F68" s="57"/>
      <c r="G68" s="57"/>
      <c r="H68" s="57"/>
      <c r="I68" s="57"/>
      <c r="J68" s="57"/>
      <c r="K68" s="57"/>
      <c r="L68" s="57"/>
      <c r="M68" s="57"/>
      <c r="N68" s="58"/>
      <c r="O68" s="59"/>
      <c r="P68" s="59">
        <v>0.2969</v>
      </c>
      <c r="Q68" s="59">
        <v>0.3821</v>
      </c>
      <c r="R68" s="59">
        <v>0.48249999999999998</v>
      </c>
      <c r="S68" s="59">
        <v>0.24129999999999999</v>
      </c>
      <c r="T68" s="58">
        <f t="shared" ref="T68:T79" si="35">E68+F68+G68+H68+I68-J68+K68+L68-M68</f>
        <v>0</v>
      </c>
      <c r="U68" s="58">
        <f t="shared" ref="U68:U79" si="36">IFERROR(1+T68/D68,1)</f>
        <v>1</v>
      </c>
      <c r="V68" s="58">
        <f t="shared" ref="V68:V79" si="37">E68+F68+G68+H68+I68+K68+L68-M68</f>
        <v>0</v>
      </c>
      <c r="W68" s="58">
        <f t="shared" ref="W68:W79" si="38">IFERROR(1+V68/D68,1)</f>
        <v>1</v>
      </c>
      <c r="X68" s="58">
        <f t="shared" ref="X68:X79" si="39">E68*(1-O68)+F68*(1-P68)+G68*(1-Q68)+H68*(1-R68)+I68*(1-R68)+L68*(1-S68)+K68-M68</f>
        <v>0</v>
      </c>
      <c r="Y68" s="58">
        <f t="shared" ref="Y68:Y79" si="40">IFERROR(1+X68/D68,1)</f>
        <v>1</v>
      </c>
    </row>
    <row r="69" spans="1:25" s="49" customFormat="1">
      <c r="A69" s="60" t="s">
        <v>12</v>
      </c>
      <c r="B69" s="61"/>
      <c r="C69" s="60">
        <v>2009</v>
      </c>
      <c r="D69" s="62"/>
      <c r="E69" s="63"/>
      <c r="F69" s="64"/>
      <c r="G69" s="64"/>
      <c r="H69" s="64"/>
      <c r="I69" s="64"/>
      <c r="J69" s="64"/>
      <c r="K69" s="64"/>
      <c r="L69" s="64"/>
      <c r="M69" s="64"/>
      <c r="N69" s="65"/>
      <c r="O69" s="66"/>
      <c r="P69" s="66">
        <v>0.2969</v>
      </c>
      <c r="Q69" s="66">
        <v>0.3821</v>
      </c>
      <c r="R69" s="66">
        <v>0.48249999999999998</v>
      </c>
      <c r="S69" s="66">
        <v>0.24129999999999999</v>
      </c>
      <c r="T69" s="65">
        <f t="shared" si="35"/>
        <v>0</v>
      </c>
      <c r="U69" s="65">
        <f t="shared" si="36"/>
        <v>1</v>
      </c>
      <c r="V69" s="65">
        <f t="shared" si="37"/>
        <v>0</v>
      </c>
      <c r="W69" s="65">
        <f t="shared" si="38"/>
        <v>1</v>
      </c>
      <c r="X69" s="65">
        <f t="shared" si="39"/>
        <v>0</v>
      </c>
      <c r="Y69" s="65">
        <f t="shared" si="40"/>
        <v>1</v>
      </c>
    </row>
    <row r="70" spans="1:25" s="49" customFormat="1">
      <c r="A70" s="60" t="s">
        <v>3</v>
      </c>
      <c r="B70" s="61"/>
      <c r="C70" s="60">
        <v>2009</v>
      </c>
      <c r="D70" s="62"/>
      <c r="E70" s="63"/>
      <c r="F70" s="64"/>
      <c r="G70" s="64"/>
      <c r="H70" s="64"/>
      <c r="I70" s="64"/>
      <c r="J70" s="64"/>
      <c r="K70" s="64"/>
      <c r="L70" s="64"/>
      <c r="M70" s="64"/>
      <c r="N70" s="65"/>
      <c r="O70" s="66"/>
      <c r="P70" s="66">
        <v>0.2969</v>
      </c>
      <c r="Q70" s="66">
        <v>0.3821</v>
      </c>
      <c r="R70" s="66">
        <v>0.48249999999999998</v>
      </c>
      <c r="S70" s="66">
        <v>0.24129999999999999</v>
      </c>
      <c r="T70" s="65">
        <f t="shared" si="35"/>
        <v>0</v>
      </c>
      <c r="U70" s="65">
        <f t="shared" si="36"/>
        <v>1</v>
      </c>
      <c r="V70" s="65">
        <f t="shared" si="37"/>
        <v>0</v>
      </c>
      <c r="W70" s="65">
        <f t="shared" si="38"/>
        <v>1</v>
      </c>
      <c r="X70" s="65">
        <f t="shared" si="39"/>
        <v>0</v>
      </c>
      <c r="Y70" s="65">
        <f t="shared" si="40"/>
        <v>1</v>
      </c>
    </row>
    <row r="71" spans="1:25" s="49" customFormat="1">
      <c r="A71" s="60" t="s">
        <v>4</v>
      </c>
      <c r="B71" s="61"/>
      <c r="C71" s="60">
        <v>2009</v>
      </c>
      <c r="D71" s="62"/>
      <c r="E71" s="63"/>
      <c r="F71" s="64"/>
      <c r="G71" s="64"/>
      <c r="H71" s="64"/>
      <c r="I71" s="64"/>
      <c r="J71" s="64"/>
      <c r="K71" s="64"/>
      <c r="L71" s="64"/>
      <c r="M71" s="64"/>
      <c r="N71" s="65"/>
      <c r="O71" s="66"/>
      <c r="P71" s="66">
        <v>0.2969</v>
      </c>
      <c r="Q71" s="66">
        <v>0.3821</v>
      </c>
      <c r="R71" s="66">
        <v>0.48249999999999998</v>
      </c>
      <c r="S71" s="66">
        <v>0.24129999999999999</v>
      </c>
      <c r="T71" s="65">
        <f t="shared" si="35"/>
        <v>0</v>
      </c>
      <c r="U71" s="65">
        <f t="shared" si="36"/>
        <v>1</v>
      </c>
      <c r="V71" s="65">
        <f t="shared" si="37"/>
        <v>0</v>
      </c>
      <c r="W71" s="65">
        <f t="shared" si="38"/>
        <v>1</v>
      </c>
      <c r="X71" s="65">
        <f t="shared" si="39"/>
        <v>0</v>
      </c>
      <c r="Y71" s="65">
        <f t="shared" si="40"/>
        <v>1</v>
      </c>
    </row>
    <row r="72" spans="1:25" s="49" customFormat="1">
      <c r="A72" s="60" t="s">
        <v>13</v>
      </c>
      <c r="B72" s="61"/>
      <c r="C72" s="60">
        <v>2009</v>
      </c>
      <c r="D72" s="62"/>
      <c r="E72" s="63"/>
      <c r="F72" s="64"/>
      <c r="G72" s="64"/>
      <c r="H72" s="64"/>
      <c r="I72" s="64"/>
      <c r="J72" s="64"/>
      <c r="K72" s="64"/>
      <c r="L72" s="64"/>
      <c r="M72" s="64"/>
      <c r="N72" s="65"/>
      <c r="O72" s="66"/>
      <c r="P72" s="66">
        <v>0.2969</v>
      </c>
      <c r="Q72" s="66">
        <v>0.3821</v>
      </c>
      <c r="R72" s="66">
        <v>0.48249999999999998</v>
      </c>
      <c r="S72" s="66">
        <v>0.24129999999999999</v>
      </c>
      <c r="T72" s="65">
        <f t="shared" si="35"/>
        <v>0</v>
      </c>
      <c r="U72" s="65">
        <f t="shared" si="36"/>
        <v>1</v>
      </c>
      <c r="V72" s="65">
        <f t="shared" si="37"/>
        <v>0</v>
      </c>
      <c r="W72" s="65">
        <f t="shared" si="38"/>
        <v>1</v>
      </c>
      <c r="X72" s="65">
        <f t="shared" si="39"/>
        <v>0</v>
      </c>
      <c r="Y72" s="65">
        <f t="shared" si="40"/>
        <v>1</v>
      </c>
    </row>
    <row r="73" spans="1:25" s="49" customFormat="1">
      <c r="A73" s="60" t="s">
        <v>6</v>
      </c>
      <c r="B73" s="61"/>
      <c r="C73" s="60">
        <v>2009</v>
      </c>
      <c r="D73" s="62"/>
      <c r="E73" s="63"/>
      <c r="F73" s="64"/>
      <c r="G73" s="64"/>
      <c r="H73" s="64"/>
      <c r="I73" s="64"/>
      <c r="J73" s="64"/>
      <c r="K73" s="64"/>
      <c r="L73" s="64"/>
      <c r="M73" s="64"/>
      <c r="N73" s="65"/>
      <c r="O73" s="66"/>
      <c r="P73" s="66">
        <v>0.2969</v>
      </c>
      <c r="Q73" s="66">
        <v>0.3821</v>
      </c>
      <c r="R73" s="66">
        <v>0.48249999999999998</v>
      </c>
      <c r="S73" s="66">
        <v>0.24129999999999999</v>
      </c>
      <c r="T73" s="65">
        <f t="shared" si="35"/>
        <v>0</v>
      </c>
      <c r="U73" s="65">
        <f t="shared" si="36"/>
        <v>1</v>
      </c>
      <c r="V73" s="65">
        <f t="shared" si="37"/>
        <v>0</v>
      </c>
      <c r="W73" s="65">
        <f t="shared" si="38"/>
        <v>1</v>
      </c>
      <c r="X73" s="65">
        <f t="shared" si="39"/>
        <v>0</v>
      </c>
      <c r="Y73" s="65">
        <f t="shared" si="40"/>
        <v>1</v>
      </c>
    </row>
    <row r="74" spans="1:25" s="49" customFormat="1">
      <c r="A74" s="60" t="s">
        <v>14</v>
      </c>
      <c r="B74" s="61"/>
      <c r="C74" s="60">
        <v>2009</v>
      </c>
      <c r="D74" s="62"/>
      <c r="E74" s="63"/>
      <c r="F74" s="64"/>
      <c r="G74" s="64"/>
      <c r="H74" s="64"/>
      <c r="I74" s="64"/>
      <c r="J74" s="64"/>
      <c r="K74" s="64"/>
      <c r="L74" s="64"/>
      <c r="M74" s="64"/>
      <c r="N74" s="65"/>
      <c r="O74" s="66"/>
      <c r="P74" s="66">
        <v>0.2969</v>
      </c>
      <c r="Q74" s="66">
        <v>0.3821</v>
      </c>
      <c r="R74" s="66">
        <v>0.48249999999999998</v>
      </c>
      <c r="S74" s="66">
        <v>0.24129999999999999</v>
      </c>
      <c r="T74" s="65">
        <f t="shared" si="35"/>
        <v>0</v>
      </c>
      <c r="U74" s="65">
        <f t="shared" si="36"/>
        <v>1</v>
      </c>
      <c r="V74" s="65">
        <f t="shared" si="37"/>
        <v>0</v>
      </c>
      <c r="W74" s="65">
        <f t="shared" si="38"/>
        <v>1</v>
      </c>
      <c r="X74" s="65">
        <f t="shared" si="39"/>
        <v>0</v>
      </c>
      <c r="Y74" s="65">
        <f t="shared" si="40"/>
        <v>1</v>
      </c>
    </row>
    <row r="75" spans="1:25" s="49" customFormat="1">
      <c r="A75" s="60" t="s">
        <v>8</v>
      </c>
      <c r="B75" s="61"/>
      <c r="C75" s="60">
        <v>2009</v>
      </c>
      <c r="D75" s="62"/>
      <c r="E75" s="63"/>
      <c r="F75" s="64"/>
      <c r="G75" s="64"/>
      <c r="H75" s="64"/>
      <c r="I75" s="64"/>
      <c r="J75" s="64"/>
      <c r="K75" s="64"/>
      <c r="L75" s="64"/>
      <c r="M75" s="64"/>
      <c r="N75" s="65"/>
      <c r="O75" s="66"/>
      <c r="P75" s="66">
        <v>0.2969</v>
      </c>
      <c r="Q75" s="66">
        <v>0.3821</v>
      </c>
      <c r="R75" s="66">
        <v>0.48249999999999998</v>
      </c>
      <c r="S75" s="66">
        <v>0.24129999999999999</v>
      </c>
      <c r="T75" s="65">
        <f t="shared" si="35"/>
        <v>0</v>
      </c>
      <c r="U75" s="65">
        <f t="shared" si="36"/>
        <v>1</v>
      </c>
      <c r="V75" s="65">
        <f t="shared" si="37"/>
        <v>0</v>
      </c>
      <c r="W75" s="65">
        <f t="shared" si="38"/>
        <v>1</v>
      </c>
      <c r="X75" s="65">
        <f t="shared" si="39"/>
        <v>0</v>
      </c>
      <c r="Y75" s="65">
        <f t="shared" si="40"/>
        <v>1</v>
      </c>
    </row>
    <row r="76" spans="1:25" s="49" customFormat="1">
      <c r="A76" s="60" t="s">
        <v>15</v>
      </c>
      <c r="B76" s="61"/>
      <c r="C76" s="60">
        <v>2009</v>
      </c>
      <c r="D76" s="62"/>
      <c r="E76" s="63"/>
      <c r="F76" s="64"/>
      <c r="G76" s="64"/>
      <c r="H76" s="64"/>
      <c r="I76" s="64"/>
      <c r="J76" s="64"/>
      <c r="K76" s="64"/>
      <c r="L76" s="64"/>
      <c r="M76" s="64"/>
      <c r="N76" s="65"/>
      <c r="O76" s="66"/>
      <c r="P76" s="66">
        <v>0.2969</v>
      </c>
      <c r="Q76" s="66">
        <v>0.3821</v>
      </c>
      <c r="R76" s="66">
        <v>0.48249999999999998</v>
      </c>
      <c r="S76" s="66">
        <v>0.24129999999999999</v>
      </c>
      <c r="T76" s="65">
        <f t="shared" si="35"/>
        <v>0</v>
      </c>
      <c r="U76" s="65">
        <f t="shared" si="36"/>
        <v>1</v>
      </c>
      <c r="V76" s="65">
        <f t="shared" si="37"/>
        <v>0</v>
      </c>
      <c r="W76" s="65">
        <f t="shared" si="38"/>
        <v>1</v>
      </c>
      <c r="X76" s="65">
        <f t="shared" si="39"/>
        <v>0</v>
      </c>
      <c r="Y76" s="65">
        <f t="shared" si="40"/>
        <v>1</v>
      </c>
    </row>
    <row r="77" spans="1:25" s="49" customFormat="1">
      <c r="A77" s="60" t="s">
        <v>10</v>
      </c>
      <c r="B77" s="61"/>
      <c r="C77" s="60">
        <v>2009</v>
      </c>
      <c r="D77" s="62"/>
      <c r="E77" s="63"/>
      <c r="F77" s="64"/>
      <c r="G77" s="64"/>
      <c r="H77" s="64"/>
      <c r="I77" s="64"/>
      <c r="J77" s="64"/>
      <c r="K77" s="64"/>
      <c r="L77" s="64"/>
      <c r="M77" s="64"/>
      <c r="N77" s="65"/>
      <c r="O77" s="66"/>
      <c r="P77" s="66">
        <v>0.2969</v>
      </c>
      <c r="Q77" s="66">
        <v>0.3821</v>
      </c>
      <c r="R77" s="66">
        <v>0.48249999999999998</v>
      </c>
      <c r="S77" s="66">
        <v>0.24129999999999999</v>
      </c>
      <c r="T77" s="65">
        <f t="shared" si="35"/>
        <v>0</v>
      </c>
      <c r="U77" s="65">
        <f t="shared" si="36"/>
        <v>1</v>
      </c>
      <c r="V77" s="65">
        <f t="shared" si="37"/>
        <v>0</v>
      </c>
      <c r="W77" s="65">
        <f t="shared" si="38"/>
        <v>1</v>
      </c>
      <c r="X77" s="65">
        <f t="shared" si="39"/>
        <v>0</v>
      </c>
      <c r="Y77" s="65">
        <f t="shared" si="40"/>
        <v>1</v>
      </c>
    </row>
    <row r="78" spans="1:25" s="49" customFormat="1">
      <c r="A78" s="60" t="s">
        <v>11</v>
      </c>
      <c r="B78" s="61"/>
      <c r="C78" s="60">
        <v>2009</v>
      </c>
      <c r="D78" s="62"/>
      <c r="E78" s="63"/>
      <c r="F78" s="64"/>
      <c r="G78" s="64"/>
      <c r="H78" s="64"/>
      <c r="I78" s="64"/>
      <c r="J78" s="64"/>
      <c r="K78" s="64"/>
      <c r="L78" s="64"/>
      <c r="M78" s="64"/>
      <c r="N78" s="65"/>
      <c r="O78" s="66"/>
      <c r="P78" s="66">
        <v>0.2969</v>
      </c>
      <c r="Q78" s="66">
        <v>0.3821</v>
      </c>
      <c r="R78" s="66">
        <v>0.48249999999999998</v>
      </c>
      <c r="S78" s="66">
        <v>0.24129999999999999</v>
      </c>
      <c r="T78" s="65">
        <f t="shared" si="35"/>
        <v>0</v>
      </c>
      <c r="U78" s="65">
        <f t="shared" si="36"/>
        <v>1</v>
      </c>
      <c r="V78" s="65">
        <f t="shared" si="37"/>
        <v>0</v>
      </c>
      <c r="W78" s="65">
        <f t="shared" si="38"/>
        <v>1</v>
      </c>
      <c r="X78" s="65">
        <f t="shared" si="39"/>
        <v>0</v>
      </c>
      <c r="Y78" s="65">
        <f t="shared" si="40"/>
        <v>1</v>
      </c>
    </row>
    <row r="79" spans="1:25" s="49" customFormat="1">
      <c r="A79" s="67" t="s">
        <v>16</v>
      </c>
      <c r="B79" s="68"/>
      <c r="C79" s="67">
        <v>2009</v>
      </c>
      <c r="D79" s="69"/>
      <c r="E79" s="70"/>
      <c r="F79" s="71"/>
      <c r="G79" s="71"/>
      <c r="H79" s="71"/>
      <c r="I79" s="71"/>
      <c r="J79" s="71"/>
      <c r="K79" s="71"/>
      <c r="L79" s="71"/>
      <c r="M79" s="71"/>
      <c r="N79" s="72"/>
      <c r="O79" s="73"/>
      <c r="P79" s="73">
        <v>0.2969</v>
      </c>
      <c r="Q79" s="73">
        <v>0.3821</v>
      </c>
      <c r="R79" s="73">
        <v>0.48249999999999998</v>
      </c>
      <c r="S79" s="73">
        <v>0.24129999999999999</v>
      </c>
      <c r="T79" s="72">
        <f t="shared" si="35"/>
        <v>0</v>
      </c>
      <c r="U79" s="72">
        <f t="shared" si="36"/>
        <v>1</v>
      </c>
      <c r="V79" s="72">
        <f t="shared" si="37"/>
        <v>0</v>
      </c>
      <c r="W79" s="72">
        <f t="shared" si="38"/>
        <v>1</v>
      </c>
      <c r="X79" s="72">
        <f t="shared" si="39"/>
        <v>0</v>
      </c>
      <c r="Y79" s="72">
        <f t="shared" si="40"/>
        <v>1</v>
      </c>
    </row>
    <row r="80" spans="1:25" s="52" customFormat="1">
      <c r="A80" s="80" t="s">
        <v>16</v>
      </c>
      <c r="B80" s="81"/>
      <c r="C80" s="82">
        <v>2009</v>
      </c>
      <c r="D80" s="83"/>
      <c r="E80" s="84">
        <f>SUM(E68:E79)</f>
        <v>0</v>
      </c>
      <c r="F80" s="84">
        <f t="shared" ref="F80:M80" si="41">SUM(F68:F79)</f>
        <v>0</v>
      </c>
      <c r="G80" s="84">
        <f t="shared" si="41"/>
        <v>0</v>
      </c>
      <c r="H80" s="84">
        <f t="shared" si="41"/>
        <v>0</v>
      </c>
      <c r="I80" s="84">
        <f t="shared" si="41"/>
        <v>0</v>
      </c>
      <c r="J80" s="84">
        <f t="shared" si="41"/>
        <v>0</v>
      </c>
      <c r="K80" s="84">
        <f t="shared" si="41"/>
        <v>0</v>
      </c>
      <c r="L80" s="84">
        <f t="shared" si="41"/>
        <v>0</v>
      </c>
      <c r="M80" s="84">
        <f t="shared" si="41"/>
        <v>0</v>
      </c>
      <c r="N80" s="85">
        <f>E80+F80+G80+H80+I80-J80+K80+L80</f>
        <v>0</v>
      </c>
      <c r="O80" s="85"/>
      <c r="P80" s="85"/>
      <c r="Q80" s="85"/>
      <c r="R80" s="85"/>
      <c r="S80" s="85"/>
      <c r="T80" s="85"/>
      <c r="U80" s="85"/>
      <c r="V80" s="85"/>
      <c r="W80" s="85"/>
      <c r="X80" s="86"/>
      <c r="Y80" s="86"/>
    </row>
    <row r="81" spans="1:25" s="49" customFormat="1">
      <c r="A81" s="53" t="s">
        <v>0</v>
      </c>
      <c r="B81" s="54"/>
      <c r="C81" s="53">
        <v>2010</v>
      </c>
      <c r="D81" s="55"/>
      <c r="E81" s="56"/>
      <c r="F81" s="57"/>
      <c r="G81" s="57"/>
      <c r="H81" s="57"/>
      <c r="I81" s="57"/>
      <c r="J81" s="57"/>
      <c r="K81" s="57"/>
      <c r="L81" s="57"/>
      <c r="M81" s="57"/>
      <c r="N81" s="58"/>
      <c r="O81" s="59"/>
      <c r="P81" s="59">
        <v>0.2979</v>
      </c>
      <c r="Q81" s="59">
        <v>0.39660000000000001</v>
      </c>
      <c r="R81" s="59">
        <v>0.48249999999999998</v>
      </c>
      <c r="S81" s="59">
        <v>0.24129999999999999</v>
      </c>
      <c r="T81" s="58">
        <f t="shared" ref="T81:T92" si="42">E81+F81+G81+H81+I81-J81+K81+L81-M81</f>
        <v>0</v>
      </c>
      <c r="U81" s="58">
        <f t="shared" ref="U81:U92" si="43">IFERROR(1+T81/D81,1)</f>
        <v>1</v>
      </c>
      <c r="V81" s="58">
        <f t="shared" ref="V81:V92" si="44">E81+F81+G81+H81+I81+K81+L81-M81</f>
        <v>0</v>
      </c>
      <c r="W81" s="58">
        <f t="shared" ref="W81:W92" si="45">IFERROR(1+V81/D81,1)</f>
        <v>1</v>
      </c>
      <c r="X81" s="58">
        <f t="shared" ref="X81:X92" si="46">E81*(1-O81)+F81*(1-P81)+G81*(1-Q81)+H81*(1-R81)+I81*(1-R81)+L81*(1-S81)+K81-M81</f>
        <v>0</v>
      </c>
      <c r="Y81" s="58">
        <f t="shared" ref="Y81:Y92" si="47">IFERROR(1+X81/D81,1)</f>
        <v>1</v>
      </c>
    </row>
    <row r="82" spans="1:25" s="49" customFormat="1">
      <c r="A82" s="60" t="s">
        <v>12</v>
      </c>
      <c r="B82" s="61"/>
      <c r="C82" s="60">
        <v>2010</v>
      </c>
      <c r="D82" s="62"/>
      <c r="E82" s="63"/>
      <c r="F82" s="64"/>
      <c r="G82" s="64"/>
      <c r="H82" s="64"/>
      <c r="I82" s="64"/>
      <c r="J82" s="64"/>
      <c r="K82" s="64"/>
      <c r="L82" s="64"/>
      <c r="M82" s="64"/>
      <c r="N82" s="65"/>
      <c r="O82" s="66"/>
      <c r="P82" s="66">
        <v>0.2979</v>
      </c>
      <c r="Q82" s="66">
        <v>0.39660000000000001</v>
      </c>
      <c r="R82" s="66">
        <v>0.48249999999999998</v>
      </c>
      <c r="S82" s="66">
        <v>0.24129999999999999</v>
      </c>
      <c r="T82" s="65">
        <f t="shared" si="42"/>
        <v>0</v>
      </c>
      <c r="U82" s="65">
        <f t="shared" si="43"/>
        <v>1</v>
      </c>
      <c r="V82" s="65">
        <f t="shared" si="44"/>
        <v>0</v>
      </c>
      <c r="W82" s="65">
        <f t="shared" si="45"/>
        <v>1</v>
      </c>
      <c r="X82" s="65">
        <f t="shared" si="46"/>
        <v>0</v>
      </c>
      <c r="Y82" s="65">
        <f t="shared" si="47"/>
        <v>1</v>
      </c>
    </row>
    <row r="83" spans="1:25" s="49" customFormat="1">
      <c r="A83" s="60" t="s">
        <v>3</v>
      </c>
      <c r="B83" s="61"/>
      <c r="C83" s="60">
        <v>2010</v>
      </c>
      <c r="D83" s="62"/>
      <c r="E83" s="63"/>
      <c r="F83" s="64"/>
      <c r="G83" s="64"/>
      <c r="H83" s="64"/>
      <c r="I83" s="64"/>
      <c r="J83" s="64"/>
      <c r="K83" s="64"/>
      <c r="L83" s="64"/>
      <c r="M83" s="64"/>
      <c r="N83" s="65"/>
      <c r="O83" s="66"/>
      <c r="P83" s="66">
        <v>0.2979</v>
      </c>
      <c r="Q83" s="66">
        <v>0.39660000000000001</v>
      </c>
      <c r="R83" s="66">
        <v>0.48249999999999998</v>
      </c>
      <c r="S83" s="66">
        <v>0.24129999999999999</v>
      </c>
      <c r="T83" s="65">
        <f t="shared" si="42"/>
        <v>0</v>
      </c>
      <c r="U83" s="65">
        <f t="shared" si="43"/>
        <v>1</v>
      </c>
      <c r="V83" s="65">
        <f t="shared" si="44"/>
        <v>0</v>
      </c>
      <c r="W83" s="65">
        <f t="shared" si="45"/>
        <v>1</v>
      </c>
      <c r="X83" s="65">
        <f t="shared" si="46"/>
        <v>0</v>
      </c>
      <c r="Y83" s="65">
        <f t="shared" si="47"/>
        <v>1</v>
      </c>
    </row>
    <row r="84" spans="1:25" s="49" customFormat="1">
      <c r="A84" s="60" t="s">
        <v>4</v>
      </c>
      <c r="B84" s="61"/>
      <c r="C84" s="60">
        <v>2010</v>
      </c>
      <c r="D84" s="62"/>
      <c r="E84" s="63"/>
      <c r="F84" s="64"/>
      <c r="G84" s="64"/>
      <c r="H84" s="64"/>
      <c r="I84" s="64"/>
      <c r="J84" s="64"/>
      <c r="K84" s="64"/>
      <c r="L84" s="64"/>
      <c r="M84" s="64"/>
      <c r="N84" s="65"/>
      <c r="O84" s="66"/>
      <c r="P84" s="66">
        <v>0.2979</v>
      </c>
      <c r="Q84" s="66">
        <v>0.39660000000000001</v>
      </c>
      <c r="R84" s="66">
        <v>0.48249999999999998</v>
      </c>
      <c r="S84" s="66">
        <v>0.24129999999999999</v>
      </c>
      <c r="T84" s="65">
        <f t="shared" si="42"/>
        <v>0</v>
      </c>
      <c r="U84" s="65">
        <f t="shared" si="43"/>
        <v>1</v>
      </c>
      <c r="V84" s="65">
        <f t="shared" si="44"/>
        <v>0</v>
      </c>
      <c r="W84" s="65">
        <f t="shared" si="45"/>
        <v>1</v>
      </c>
      <c r="X84" s="65">
        <f t="shared" si="46"/>
        <v>0</v>
      </c>
      <c r="Y84" s="65">
        <f t="shared" si="47"/>
        <v>1</v>
      </c>
    </row>
    <row r="85" spans="1:25" s="49" customFormat="1">
      <c r="A85" s="60" t="s">
        <v>13</v>
      </c>
      <c r="B85" s="61"/>
      <c r="C85" s="60">
        <v>2010</v>
      </c>
      <c r="D85" s="62"/>
      <c r="E85" s="63"/>
      <c r="F85" s="64"/>
      <c r="G85" s="64"/>
      <c r="H85" s="64"/>
      <c r="I85" s="64"/>
      <c r="J85" s="64"/>
      <c r="K85" s="64"/>
      <c r="L85" s="64"/>
      <c r="M85" s="64"/>
      <c r="N85" s="65"/>
      <c r="O85" s="66"/>
      <c r="P85" s="66">
        <v>0.2979</v>
      </c>
      <c r="Q85" s="66">
        <v>0.39660000000000001</v>
      </c>
      <c r="R85" s="66">
        <v>0.48249999999999998</v>
      </c>
      <c r="S85" s="66">
        <v>0.24129999999999999</v>
      </c>
      <c r="T85" s="65">
        <f t="shared" si="42"/>
        <v>0</v>
      </c>
      <c r="U85" s="65">
        <f t="shared" si="43"/>
        <v>1</v>
      </c>
      <c r="V85" s="65">
        <f t="shared" si="44"/>
        <v>0</v>
      </c>
      <c r="W85" s="65">
        <f t="shared" si="45"/>
        <v>1</v>
      </c>
      <c r="X85" s="65">
        <f t="shared" si="46"/>
        <v>0</v>
      </c>
      <c r="Y85" s="65">
        <f t="shared" si="47"/>
        <v>1</v>
      </c>
    </row>
    <row r="86" spans="1:25" s="49" customFormat="1">
      <c r="A86" s="60" t="s">
        <v>6</v>
      </c>
      <c r="B86" s="61"/>
      <c r="C86" s="60">
        <v>2010</v>
      </c>
      <c r="D86" s="62"/>
      <c r="E86" s="63"/>
      <c r="F86" s="64"/>
      <c r="G86" s="64"/>
      <c r="H86" s="64"/>
      <c r="I86" s="64"/>
      <c r="J86" s="64"/>
      <c r="K86" s="64"/>
      <c r="L86" s="64"/>
      <c r="M86" s="64"/>
      <c r="N86" s="65"/>
      <c r="O86" s="66"/>
      <c r="P86" s="66">
        <v>0.2979</v>
      </c>
      <c r="Q86" s="66">
        <v>0.39660000000000001</v>
      </c>
      <c r="R86" s="66">
        <v>0.48249999999999998</v>
      </c>
      <c r="S86" s="66">
        <v>0.24129999999999999</v>
      </c>
      <c r="T86" s="65">
        <f t="shared" si="42"/>
        <v>0</v>
      </c>
      <c r="U86" s="65">
        <f t="shared" si="43"/>
        <v>1</v>
      </c>
      <c r="V86" s="65">
        <f t="shared" si="44"/>
        <v>0</v>
      </c>
      <c r="W86" s="65">
        <f t="shared" si="45"/>
        <v>1</v>
      </c>
      <c r="X86" s="65">
        <f t="shared" si="46"/>
        <v>0</v>
      </c>
      <c r="Y86" s="65">
        <f t="shared" si="47"/>
        <v>1</v>
      </c>
    </row>
    <row r="87" spans="1:25" s="49" customFormat="1">
      <c r="A87" s="60" t="s">
        <v>14</v>
      </c>
      <c r="B87" s="61"/>
      <c r="C87" s="60">
        <v>2010</v>
      </c>
      <c r="D87" s="62"/>
      <c r="E87" s="63"/>
      <c r="F87" s="64"/>
      <c r="G87" s="64"/>
      <c r="H87" s="64"/>
      <c r="I87" s="64"/>
      <c r="J87" s="64"/>
      <c r="K87" s="64"/>
      <c r="L87" s="64"/>
      <c r="M87" s="64"/>
      <c r="N87" s="65"/>
      <c r="O87" s="66"/>
      <c r="P87" s="66">
        <v>0.2979</v>
      </c>
      <c r="Q87" s="66">
        <v>0.39660000000000001</v>
      </c>
      <c r="R87" s="66">
        <v>0.48249999999999998</v>
      </c>
      <c r="S87" s="66">
        <v>0.24129999999999999</v>
      </c>
      <c r="T87" s="65">
        <f t="shared" si="42"/>
        <v>0</v>
      </c>
      <c r="U87" s="65">
        <f t="shared" si="43"/>
        <v>1</v>
      </c>
      <c r="V87" s="65">
        <f t="shared" si="44"/>
        <v>0</v>
      </c>
      <c r="W87" s="65">
        <f t="shared" si="45"/>
        <v>1</v>
      </c>
      <c r="X87" s="65">
        <f t="shared" si="46"/>
        <v>0</v>
      </c>
      <c r="Y87" s="65">
        <f t="shared" si="47"/>
        <v>1</v>
      </c>
    </row>
    <row r="88" spans="1:25" s="49" customFormat="1">
      <c r="A88" s="60" t="s">
        <v>8</v>
      </c>
      <c r="B88" s="61"/>
      <c r="C88" s="60">
        <v>2010</v>
      </c>
      <c r="D88" s="62"/>
      <c r="E88" s="63"/>
      <c r="F88" s="64"/>
      <c r="G88" s="64"/>
      <c r="H88" s="64"/>
      <c r="I88" s="64"/>
      <c r="J88" s="64"/>
      <c r="K88" s="64"/>
      <c r="L88" s="64"/>
      <c r="M88" s="64"/>
      <c r="N88" s="65"/>
      <c r="O88" s="66"/>
      <c r="P88" s="66">
        <v>0.2979</v>
      </c>
      <c r="Q88" s="66">
        <v>0.39660000000000001</v>
      </c>
      <c r="R88" s="66">
        <v>0.48249999999999998</v>
      </c>
      <c r="S88" s="66">
        <v>0.24129999999999999</v>
      </c>
      <c r="T88" s="65">
        <f t="shared" si="42"/>
        <v>0</v>
      </c>
      <c r="U88" s="65">
        <f t="shared" si="43"/>
        <v>1</v>
      </c>
      <c r="V88" s="65">
        <f t="shared" si="44"/>
        <v>0</v>
      </c>
      <c r="W88" s="65">
        <f t="shared" si="45"/>
        <v>1</v>
      </c>
      <c r="X88" s="65">
        <f t="shared" si="46"/>
        <v>0</v>
      </c>
      <c r="Y88" s="65">
        <f t="shared" si="47"/>
        <v>1</v>
      </c>
    </row>
    <row r="89" spans="1:25" s="49" customFormat="1">
      <c r="A89" s="60" t="s">
        <v>15</v>
      </c>
      <c r="B89" s="61"/>
      <c r="C89" s="60">
        <v>2010</v>
      </c>
      <c r="D89" s="62"/>
      <c r="E89" s="63"/>
      <c r="F89" s="64"/>
      <c r="G89" s="64"/>
      <c r="H89" s="64"/>
      <c r="I89" s="64"/>
      <c r="J89" s="64"/>
      <c r="K89" s="64"/>
      <c r="L89" s="64"/>
      <c r="M89" s="64"/>
      <c r="N89" s="65"/>
      <c r="O89" s="66"/>
      <c r="P89" s="66">
        <v>0.2979</v>
      </c>
      <c r="Q89" s="66">
        <v>0.39660000000000001</v>
      </c>
      <c r="R89" s="66">
        <v>0.48249999999999998</v>
      </c>
      <c r="S89" s="66">
        <v>0.24129999999999999</v>
      </c>
      <c r="T89" s="65">
        <f t="shared" si="42"/>
        <v>0</v>
      </c>
      <c r="U89" s="65">
        <f t="shared" si="43"/>
        <v>1</v>
      </c>
      <c r="V89" s="65">
        <f t="shared" si="44"/>
        <v>0</v>
      </c>
      <c r="W89" s="65">
        <f t="shared" si="45"/>
        <v>1</v>
      </c>
      <c r="X89" s="65">
        <f t="shared" si="46"/>
        <v>0</v>
      </c>
      <c r="Y89" s="65">
        <f t="shared" si="47"/>
        <v>1</v>
      </c>
    </row>
    <row r="90" spans="1:25" s="49" customFormat="1">
      <c r="A90" s="60" t="s">
        <v>10</v>
      </c>
      <c r="B90" s="61"/>
      <c r="C90" s="60">
        <v>2010</v>
      </c>
      <c r="D90" s="62"/>
      <c r="E90" s="63"/>
      <c r="F90" s="64"/>
      <c r="G90" s="64"/>
      <c r="H90" s="64"/>
      <c r="I90" s="64"/>
      <c r="J90" s="64"/>
      <c r="K90" s="64"/>
      <c r="L90" s="64"/>
      <c r="M90" s="64"/>
      <c r="N90" s="65"/>
      <c r="O90" s="66"/>
      <c r="P90" s="66">
        <v>0.2979</v>
      </c>
      <c r="Q90" s="66">
        <v>0.39660000000000001</v>
      </c>
      <c r="R90" s="66">
        <v>0.48249999999999998</v>
      </c>
      <c r="S90" s="66">
        <v>0.24129999999999999</v>
      </c>
      <c r="T90" s="65">
        <f t="shared" si="42"/>
        <v>0</v>
      </c>
      <c r="U90" s="65">
        <f t="shared" si="43"/>
        <v>1</v>
      </c>
      <c r="V90" s="65">
        <f t="shared" si="44"/>
        <v>0</v>
      </c>
      <c r="W90" s="65">
        <f t="shared" si="45"/>
        <v>1</v>
      </c>
      <c r="X90" s="65">
        <f t="shared" si="46"/>
        <v>0</v>
      </c>
      <c r="Y90" s="65">
        <f t="shared" si="47"/>
        <v>1</v>
      </c>
    </row>
    <row r="91" spans="1:25" s="49" customFormat="1">
      <c r="A91" s="60" t="s">
        <v>11</v>
      </c>
      <c r="B91" s="61"/>
      <c r="C91" s="60">
        <v>2010</v>
      </c>
      <c r="D91" s="62"/>
      <c r="E91" s="63"/>
      <c r="F91" s="64"/>
      <c r="G91" s="64"/>
      <c r="H91" s="64"/>
      <c r="I91" s="64"/>
      <c r="J91" s="64"/>
      <c r="K91" s="64"/>
      <c r="L91" s="64"/>
      <c r="M91" s="64"/>
      <c r="N91" s="65"/>
      <c r="O91" s="66"/>
      <c r="P91" s="66">
        <v>0.2979</v>
      </c>
      <c r="Q91" s="66">
        <v>0.39660000000000001</v>
      </c>
      <c r="R91" s="66">
        <v>0.48249999999999998</v>
      </c>
      <c r="S91" s="66">
        <v>0.24129999999999999</v>
      </c>
      <c r="T91" s="65">
        <f t="shared" si="42"/>
        <v>0</v>
      </c>
      <c r="U91" s="65">
        <f t="shared" si="43"/>
        <v>1</v>
      </c>
      <c r="V91" s="65">
        <f t="shared" si="44"/>
        <v>0</v>
      </c>
      <c r="W91" s="65">
        <f t="shared" si="45"/>
        <v>1</v>
      </c>
      <c r="X91" s="65">
        <f t="shared" si="46"/>
        <v>0</v>
      </c>
      <c r="Y91" s="65">
        <f t="shared" si="47"/>
        <v>1</v>
      </c>
    </row>
    <row r="92" spans="1:25" s="49" customFormat="1">
      <c r="A92" s="67" t="s">
        <v>16</v>
      </c>
      <c r="B92" s="68"/>
      <c r="C92" s="67">
        <v>2010</v>
      </c>
      <c r="D92" s="69"/>
      <c r="E92" s="70"/>
      <c r="F92" s="71"/>
      <c r="G92" s="71"/>
      <c r="H92" s="71"/>
      <c r="I92" s="71"/>
      <c r="J92" s="71"/>
      <c r="K92" s="71"/>
      <c r="L92" s="71"/>
      <c r="M92" s="71"/>
      <c r="N92" s="72"/>
      <c r="O92" s="73"/>
      <c r="P92" s="73">
        <v>0.2979</v>
      </c>
      <c r="Q92" s="73">
        <v>0.39660000000000001</v>
      </c>
      <c r="R92" s="73">
        <v>0.48249999999999998</v>
      </c>
      <c r="S92" s="73">
        <v>0.24129999999999999</v>
      </c>
      <c r="T92" s="72">
        <f t="shared" si="42"/>
        <v>0</v>
      </c>
      <c r="U92" s="72">
        <f t="shared" si="43"/>
        <v>1</v>
      </c>
      <c r="V92" s="72">
        <f t="shared" si="44"/>
        <v>0</v>
      </c>
      <c r="W92" s="72">
        <f t="shared" si="45"/>
        <v>1</v>
      </c>
      <c r="X92" s="72">
        <f t="shared" si="46"/>
        <v>0</v>
      </c>
      <c r="Y92" s="72">
        <f t="shared" si="47"/>
        <v>1</v>
      </c>
    </row>
    <row r="93" spans="1:25" s="52" customFormat="1">
      <c r="A93" s="80" t="s">
        <v>16</v>
      </c>
      <c r="B93" s="81"/>
      <c r="C93" s="82">
        <v>2010</v>
      </c>
      <c r="D93" s="83"/>
      <c r="E93" s="84">
        <f>SUM(E81:E92)</f>
        <v>0</v>
      </c>
      <c r="F93" s="84">
        <f t="shared" ref="F93:M93" si="48">SUM(F81:F92)</f>
        <v>0</v>
      </c>
      <c r="G93" s="84">
        <f t="shared" si="48"/>
        <v>0</v>
      </c>
      <c r="H93" s="84">
        <f t="shared" si="48"/>
        <v>0</v>
      </c>
      <c r="I93" s="84">
        <f t="shared" si="48"/>
        <v>0</v>
      </c>
      <c r="J93" s="84">
        <f t="shared" si="48"/>
        <v>0</v>
      </c>
      <c r="K93" s="84">
        <f t="shared" si="48"/>
        <v>0</v>
      </c>
      <c r="L93" s="84">
        <f t="shared" si="48"/>
        <v>0</v>
      </c>
      <c r="M93" s="84">
        <f t="shared" si="48"/>
        <v>0</v>
      </c>
      <c r="N93" s="85">
        <f>E93+F93+G93+H93+I93-J93+K93+L93</f>
        <v>0</v>
      </c>
      <c r="O93" s="85"/>
      <c r="P93" s="85"/>
      <c r="Q93" s="85"/>
      <c r="R93" s="85"/>
      <c r="S93" s="85"/>
      <c r="T93" s="85"/>
      <c r="U93" s="85"/>
      <c r="V93" s="85"/>
      <c r="W93" s="85"/>
      <c r="X93" s="86"/>
      <c r="Y93" s="86"/>
    </row>
    <row r="94" spans="1:25" s="49" customFormat="1">
      <c r="A94" s="53" t="s">
        <v>0</v>
      </c>
      <c r="B94" s="54"/>
      <c r="C94" s="53">
        <v>2011</v>
      </c>
      <c r="D94" s="55"/>
      <c r="E94" s="56"/>
      <c r="F94" s="57"/>
      <c r="G94" s="57"/>
      <c r="H94" s="57"/>
      <c r="I94" s="57"/>
      <c r="J94" s="57"/>
      <c r="K94" s="57"/>
      <c r="L94" s="57"/>
      <c r="M94" s="57"/>
      <c r="N94" s="58"/>
      <c r="O94" s="59"/>
      <c r="P94" s="59">
        <v>0.34849999999999998</v>
      </c>
      <c r="Q94" s="59">
        <v>0.41170000000000001</v>
      </c>
      <c r="R94" s="59">
        <v>0.5</v>
      </c>
      <c r="S94" s="59">
        <v>0.25</v>
      </c>
      <c r="T94" s="58">
        <f t="shared" ref="T94:T105" si="49">E94+F94+G94+H94+I94-J94+K94+L94-M94</f>
        <v>0</v>
      </c>
      <c r="U94" s="58">
        <f t="shared" ref="U94:U105" si="50">IFERROR(1+T94/D94,1)</f>
        <v>1</v>
      </c>
      <c r="V94" s="58">
        <f t="shared" ref="V94:V105" si="51">E94+F94+G94+H94+I94+K94+L94-M94</f>
        <v>0</v>
      </c>
      <c r="W94" s="58">
        <f t="shared" ref="W94:W105" si="52">IFERROR(1+V94/D94,1)</f>
        <v>1</v>
      </c>
      <c r="X94" s="58">
        <f t="shared" ref="X94:X105" si="53">E94*(1-O94)+F94*(1-P94)+G94*(1-Q94)+H94*(1-R94)+I94*(1-R94)+L94*(1-S94)+K94-M94</f>
        <v>0</v>
      </c>
      <c r="Y94" s="58">
        <f t="shared" ref="Y94:Y105" si="54">IFERROR(1+X94/D94,1)</f>
        <v>1</v>
      </c>
    </row>
    <row r="95" spans="1:25" s="49" customFormat="1">
      <c r="A95" s="60" t="s">
        <v>12</v>
      </c>
      <c r="B95" s="61"/>
      <c r="C95" s="60">
        <v>2011</v>
      </c>
      <c r="D95" s="62"/>
      <c r="E95" s="63"/>
      <c r="F95" s="64"/>
      <c r="G95" s="64"/>
      <c r="H95" s="64"/>
      <c r="I95" s="64"/>
      <c r="J95" s="64"/>
      <c r="K95" s="64"/>
      <c r="L95" s="64"/>
      <c r="M95" s="64"/>
      <c r="N95" s="65"/>
      <c r="O95" s="66"/>
      <c r="P95" s="66">
        <v>0.34849999999999998</v>
      </c>
      <c r="Q95" s="66">
        <v>0.41170000000000001</v>
      </c>
      <c r="R95" s="66">
        <v>0.5</v>
      </c>
      <c r="S95" s="66">
        <v>0.25</v>
      </c>
      <c r="T95" s="65">
        <f t="shared" si="49"/>
        <v>0</v>
      </c>
      <c r="U95" s="65">
        <f t="shared" si="50"/>
        <v>1</v>
      </c>
      <c r="V95" s="65">
        <f t="shared" si="51"/>
        <v>0</v>
      </c>
      <c r="W95" s="65">
        <f t="shared" si="52"/>
        <v>1</v>
      </c>
      <c r="X95" s="65">
        <f t="shared" si="53"/>
        <v>0</v>
      </c>
      <c r="Y95" s="65">
        <f t="shared" si="54"/>
        <v>1</v>
      </c>
    </row>
    <row r="96" spans="1:25" s="49" customFormat="1">
      <c r="A96" s="60" t="s">
        <v>3</v>
      </c>
      <c r="B96" s="61"/>
      <c r="C96" s="60">
        <v>2011</v>
      </c>
      <c r="D96" s="62"/>
      <c r="E96" s="63"/>
      <c r="F96" s="64"/>
      <c r="G96" s="64"/>
      <c r="H96" s="64"/>
      <c r="I96" s="64"/>
      <c r="J96" s="64"/>
      <c r="K96" s="64"/>
      <c r="L96" s="64"/>
      <c r="M96" s="64"/>
      <c r="N96" s="65"/>
      <c r="O96" s="66"/>
      <c r="P96" s="66">
        <v>0.34849999999999998</v>
      </c>
      <c r="Q96" s="66">
        <v>0.41170000000000001</v>
      </c>
      <c r="R96" s="66">
        <v>0.5</v>
      </c>
      <c r="S96" s="66">
        <v>0.25</v>
      </c>
      <c r="T96" s="65">
        <f t="shared" si="49"/>
        <v>0</v>
      </c>
      <c r="U96" s="65">
        <f t="shared" si="50"/>
        <v>1</v>
      </c>
      <c r="V96" s="65">
        <f t="shared" si="51"/>
        <v>0</v>
      </c>
      <c r="W96" s="65">
        <f t="shared" si="52"/>
        <v>1</v>
      </c>
      <c r="X96" s="65">
        <f t="shared" si="53"/>
        <v>0</v>
      </c>
      <c r="Y96" s="65">
        <f t="shared" si="54"/>
        <v>1</v>
      </c>
    </row>
    <row r="97" spans="1:25" s="49" customFormat="1">
      <c r="A97" s="60" t="s">
        <v>4</v>
      </c>
      <c r="B97" s="61"/>
      <c r="C97" s="60">
        <v>2011</v>
      </c>
      <c r="D97" s="62"/>
      <c r="E97" s="63"/>
      <c r="F97" s="64"/>
      <c r="G97" s="64"/>
      <c r="H97" s="64"/>
      <c r="I97" s="64"/>
      <c r="J97" s="64"/>
      <c r="K97" s="64"/>
      <c r="L97" s="64"/>
      <c r="M97" s="64"/>
      <c r="N97" s="65"/>
      <c r="O97" s="66"/>
      <c r="P97" s="66">
        <v>0.34849999999999998</v>
      </c>
      <c r="Q97" s="66">
        <v>0.41170000000000001</v>
      </c>
      <c r="R97" s="66">
        <v>0.5</v>
      </c>
      <c r="S97" s="66">
        <v>0.25</v>
      </c>
      <c r="T97" s="65">
        <f t="shared" si="49"/>
        <v>0</v>
      </c>
      <c r="U97" s="65">
        <f t="shared" si="50"/>
        <v>1</v>
      </c>
      <c r="V97" s="65">
        <f t="shared" si="51"/>
        <v>0</v>
      </c>
      <c r="W97" s="65">
        <f t="shared" si="52"/>
        <v>1</v>
      </c>
      <c r="X97" s="65">
        <f t="shared" si="53"/>
        <v>0</v>
      </c>
      <c r="Y97" s="65">
        <f t="shared" si="54"/>
        <v>1</v>
      </c>
    </row>
    <row r="98" spans="1:25" s="49" customFormat="1">
      <c r="A98" s="60" t="s">
        <v>13</v>
      </c>
      <c r="B98" s="61"/>
      <c r="C98" s="60">
        <v>2011</v>
      </c>
      <c r="D98" s="62"/>
      <c r="E98" s="63"/>
      <c r="F98" s="64"/>
      <c r="G98" s="64"/>
      <c r="H98" s="64"/>
      <c r="I98" s="64"/>
      <c r="J98" s="64"/>
      <c r="K98" s="64"/>
      <c r="L98" s="64"/>
      <c r="M98" s="64"/>
      <c r="N98" s="65"/>
      <c r="O98" s="66"/>
      <c r="P98" s="66">
        <v>0.34849999999999998</v>
      </c>
      <c r="Q98" s="66">
        <v>0.41170000000000001</v>
      </c>
      <c r="R98" s="66">
        <v>0.5</v>
      </c>
      <c r="S98" s="66">
        <v>0.25</v>
      </c>
      <c r="T98" s="65">
        <f t="shared" si="49"/>
        <v>0</v>
      </c>
      <c r="U98" s="65">
        <f t="shared" si="50"/>
        <v>1</v>
      </c>
      <c r="V98" s="65">
        <f t="shared" si="51"/>
        <v>0</v>
      </c>
      <c r="W98" s="65">
        <f t="shared" si="52"/>
        <v>1</v>
      </c>
      <c r="X98" s="65">
        <f t="shared" si="53"/>
        <v>0</v>
      </c>
      <c r="Y98" s="65">
        <f t="shared" si="54"/>
        <v>1</v>
      </c>
    </row>
    <row r="99" spans="1:25" s="49" customFormat="1">
      <c r="A99" s="60" t="s">
        <v>6</v>
      </c>
      <c r="B99" s="61"/>
      <c r="C99" s="60">
        <v>2011</v>
      </c>
      <c r="D99" s="62"/>
      <c r="E99" s="63"/>
      <c r="F99" s="64"/>
      <c r="G99" s="64"/>
      <c r="H99" s="64"/>
      <c r="I99" s="64"/>
      <c r="J99" s="64"/>
      <c r="K99" s="64"/>
      <c r="L99" s="64"/>
      <c r="M99" s="64"/>
      <c r="N99" s="65"/>
      <c r="O99" s="66"/>
      <c r="P99" s="66">
        <v>0.34849999999999998</v>
      </c>
      <c r="Q99" s="66">
        <v>0.41170000000000001</v>
      </c>
      <c r="R99" s="66">
        <v>0.5</v>
      </c>
      <c r="S99" s="66">
        <v>0.25</v>
      </c>
      <c r="T99" s="65">
        <f t="shared" si="49"/>
        <v>0</v>
      </c>
      <c r="U99" s="65">
        <f t="shared" si="50"/>
        <v>1</v>
      </c>
      <c r="V99" s="65">
        <f t="shared" si="51"/>
        <v>0</v>
      </c>
      <c r="W99" s="65">
        <f t="shared" si="52"/>
        <v>1</v>
      </c>
      <c r="X99" s="65">
        <f t="shared" si="53"/>
        <v>0</v>
      </c>
      <c r="Y99" s="65">
        <f t="shared" si="54"/>
        <v>1</v>
      </c>
    </row>
    <row r="100" spans="1:25" s="49" customFormat="1">
      <c r="A100" s="60" t="s">
        <v>14</v>
      </c>
      <c r="B100" s="61"/>
      <c r="C100" s="60">
        <v>2011</v>
      </c>
      <c r="D100" s="62"/>
      <c r="E100" s="63"/>
      <c r="F100" s="64"/>
      <c r="G100" s="64"/>
      <c r="H100" s="64"/>
      <c r="I100" s="64"/>
      <c r="J100" s="64"/>
      <c r="K100" s="64"/>
      <c r="L100" s="64"/>
      <c r="M100" s="64"/>
      <c r="N100" s="65"/>
      <c r="O100" s="66"/>
      <c r="P100" s="66">
        <v>0.34849999999999998</v>
      </c>
      <c r="Q100" s="66">
        <v>0.41170000000000001</v>
      </c>
      <c r="R100" s="66">
        <v>0.5</v>
      </c>
      <c r="S100" s="66">
        <v>0.25</v>
      </c>
      <c r="T100" s="65">
        <f t="shared" si="49"/>
        <v>0</v>
      </c>
      <c r="U100" s="65">
        <f t="shared" si="50"/>
        <v>1</v>
      </c>
      <c r="V100" s="65">
        <f t="shared" si="51"/>
        <v>0</v>
      </c>
      <c r="W100" s="65">
        <f t="shared" si="52"/>
        <v>1</v>
      </c>
      <c r="X100" s="65">
        <f t="shared" si="53"/>
        <v>0</v>
      </c>
      <c r="Y100" s="65">
        <f t="shared" si="54"/>
        <v>1</v>
      </c>
    </row>
    <row r="101" spans="1:25" s="49" customFormat="1">
      <c r="A101" s="60" t="s">
        <v>8</v>
      </c>
      <c r="B101" s="61"/>
      <c r="C101" s="60">
        <v>2011</v>
      </c>
      <c r="D101" s="62"/>
      <c r="E101" s="63"/>
      <c r="F101" s="64"/>
      <c r="G101" s="64"/>
      <c r="H101" s="64"/>
      <c r="I101" s="64"/>
      <c r="J101" s="64"/>
      <c r="K101" s="64"/>
      <c r="L101" s="64"/>
      <c r="M101" s="64"/>
      <c r="N101" s="65"/>
      <c r="O101" s="66"/>
      <c r="P101" s="66">
        <v>0.34849999999999998</v>
      </c>
      <c r="Q101" s="66">
        <v>0.41170000000000001</v>
      </c>
      <c r="R101" s="66">
        <v>0.5</v>
      </c>
      <c r="S101" s="66">
        <v>0.25</v>
      </c>
      <c r="T101" s="65">
        <f t="shared" si="49"/>
        <v>0</v>
      </c>
      <c r="U101" s="65">
        <f t="shared" si="50"/>
        <v>1</v>
      </c>
      <c r="V101" s="65">
        <f t="shared" si="51"/>
        <v>0</v>
      </c>
      <c r="W101" s="65">
        <f t="shared" si="52"/>
        <v>1</v>
      </c>
      <c r="X101" s="65">
        <f t="shared" si="53"/>
        <v>0</v>
      </c>
      <c r="Y101" s="65">
        <f t="shared" si="54"/>
        <v>1</v>
      </c>
    </row>
    <row r="102" spans="1:25" s="49" customFormat="1">
      <c r="A102" s="60" t="s">
        <v>15</v>
      </c>
      <c r="B102" s="61"/>
      <c r="C102" s="60">
        <v>2011</v>
      </c>
      <c r="D102" s="62"/>
      <c r="E102" s="63"/>
      <c r="F102" s="64"/>
      <c r="G102" s="64"/>
      <c r="H102" s="64"/>
      <c r="I102" s="64"/>
      <c r="J102" s="64"/>
      <c r="K102" s="64"/>
      <c r="L102" s="64"/>
      <c r="M102" s="64"/>
      <c r="N102" s="65"/>
      <c r="O102" s="66"/>
      <c r="P102" s="66">
        <v>0.34849999999999998</v>
      </c>
      <c r="Q102" s="66">
        <v>0.41170000000000001</v>
      </c>
      <c r="R102" s="66">
        <v>0.5</v>
      </c>
      <c r="S102" s="66">
        <v>0.25</v>
      </c>
      <c r="T102" s="65">
        <f t="shared" si="49"/>
        <v>0</v>
      </c>
      <c r="U102" s="65">
        <f t="shared" si="50"/>
        <v>1</v>
      </c>
      <c r="V102" s="65">
        <f t="shared" si="51"/>
        <v>0</v>
      </c>
      <c r="W102" s="65">
        <f t="shared" si="52"/>
        <v>1</v>
      </c>
      <c r="X102" s="65">
        <f t="shared" si="53"/>
        <v>0</v>
      </c>
      <c r="Y102" s="65">
        <f t="shared" si="54"/>
        <v>1</v>
      </c>
    </row>
    <row r="103" spans="1:25" s="49" customFormat="1">
      <c r="A103" s="60" t="s">
        <v>10</v>
      </c>
      <c r="B103" s="61"/>
      <c r="C103" s="60">
        <v>2011</v>
      </c>
      <c r="D103" s="62"/>
      <c r="E103" s="63"/>
      <c r="F103" s="64"/>
      <c r="G103" s="64"/>
      <c r="H103" s="64"/>
      <c r="I103" s="64"/>
      <c r="J103" s="64"/>
      <c r="K103" s="64"/>
      <c r="L103" s="64"/>
      <c r="M103" s="64"/>
      <c r="N103" s="65"/>
      <c r="O103" s="66"/>
      <c r="P103" s="66">
        <v>0.34849999999999998</v>
      </c>
      <c r="Q103" s="66">
        <v>0.41170000000000001</v>
      </c>
      <c r="R103" s="66">
        <v>0.5</v>
      </c>
      <c r="S103" s="66">
        <v>0.25</v>
      </c>
      <c r="T103" s="65">
        <f t="shared" si="49"/>
        <v>0</v>
      </c>
      <c r="U103" s="65">
        <f t="shared" si="50"/>
        <v>1</v>
      </c>
      <c r="V103" s="65">
        <f t="shared" si="51"/>
        <v>0</v>
      </c>
      <c r="W103" s="65">
        <f t="shared" si="52"/>
        <v>1</v>
      </c>
      <c r="X103" s="65">
        <f t="shared" si="53"/>
        <v>0</v>
      </c>
      <c r="Y103" s="65">
        <f t="shared" si="54"/>
        <v>1</v>
      </c>
    </row>
    <row r="104" spans="1:25" s="49" customFormat="1">
      <c r="A104" s="60" t="s">
        <v>11</v>
      </c>
      <c r="B104" s="61"/>
      <c r="C104" s="60">
        <v>2011</v>
      </c>
      <c r="D104" s="62"/>
      <c r="E104" s="63"/>
      <c r="F104" s="64"/>
      <c r="G104" s="64"/>
      <c r="H104" s="64"/>
      <c r="I104" s="64"/>
      <c r="J104" s="64"/>
      <c r="K104" s="64"/>
      <c r="L104" s="64"/>
      <c r="M104" s="64"/>
      <c r="N104" s="65"/>
      <c r="O104" s="66"/>
      <c r="P104" s="66">
        <v>0.34849999999999998</v>
      </c>
      <c r="Q104" s="66">
        <v>0.41170000000000001</v>
      </c>
      <c r="R104" s="66">
        <v>0.5</v>
      </c>
      <c r="S104" s="66">
        <v>0.25</v>
      </c>
      <c r="T104" s="65">
        <f t="shared" si="49"/>
        <v>0</v>
      </c>
      <c r="U104" s="65">
        <f t="shared" si="50"/>
        <v>1</v>
      </c>
      <c r="V104" s="65">
        <f t="shared" si="51"/>
        <v>0</v>
      </c>
      <c r="W104" s="65">
        <f t="shared" si="52"/>
        <v>1</v>
      </c>
      <c r="X104" s="65">
        <f t="shared" si="53"/>
        <v>0</v>
      </c>
      <c r="Y104" s="65">
        <f t="shared" si="54"/>
        <v>1</v>
      </c>
    </row>
    <row r="105" spans="1:25" s="49" customFormat="1">
      <c r="A105" s="67" t="s">
        <v>16</v>
      </c>
      <c r="B105" s="68"/>
      <c r="C105" s="67">
        <v>2011</v>
      </c>
      <c r="D105" s="69"/>
      <c r="E105" s="70"/>
      <c r="F105" s="71"/>
      <c r="G105" s="71"/>
      <c r="H105" s="71"/>
      <c r="I105" s="71"/>
      <c r="J105" s="71"/>
      <c r="K105" s="71"/>
      <c r="L105" s="71"/>
      <c r="M105" s="71"/>
      <c r="N105" s="72"/>
      <c r="O105" s="73"/>
      <c r="P105" s="73">
        <v>0.34849999999999998</v>
      </c>
      <c r="Q105" s="73">
        <v>0.41170000000000001</v>
      </c>
      <c r="R105" s="73">
        <v>0.5</v>
      </c>
      <c r="S105" s="73">
        <v>0.25</v>
      </c>
      <c r="T105" s="72">
        <f t="shared" si="49"/>
        <v>0</v>
      </c>
      <c r="U105" s="72">
        <f t="shared" si="50"/>
        <v>1</v>
      </c>
      <c r="V105" s="72">
        <f t="shared" si="51"/>
        <v>0</v>
      </c>
      <c r="W105" s="72">
        <f t="shared" si="52"/>
        <v>1</v>
      </c>
      <c r="X105" s="72">
        <f t="shared" si="53"/>
        <v>0</v>
      </c>
      <c r="Y105" s="72">
        <f t="shared" si="54"/>
        <v>1</v>
      </c>
    </row>
    <row r="106" spans="1:25" s="52" customFormat="1">
      <c r="A106" s="80" t="s">
        <v>1</v>
      </c>
      <c r="B106" s="81"/>
      <c r="C106" s="82">
        <v>2011</v>
      </c>
      <c r="D106" s="83"/>
      <c r="E106" s="84">
        <f>SUM(E94:E105)</f>
        <v>0</v>
      </c>
      <c r="F106" s="84">
        <f t="shared" ref="F106:M106" si="55">SUM(F94:F105)</f>
        <v>0</v>
      </c>
      <c r="G106" s="84">
        <f t="shared" si="55"/>
        <v>0</v>
      </c>
      <c r="H106" s="84">
        <f t="shared" si="55"/>
        <v>0</v>
      </c>
      <c r="I106" s="84">
        <f t="shared" si="55"/>
        <v>0</v>
      </c>
      <c r="J106" s="84">
        <f t="shared" si="55"/>
        <v>0</v>
      </c>
      <c r="K106" s="84">
        <f t="shared" si="55"/>
        <v>0</v>
      </c>
      <c r="L106" s="84">
        <f t="shared" si="55"/>
        <v>0</v>
      </c>
      <c r="M106" s="84">
        <f t="shared" si="55"/>
        <v>0</v>
      </c>
      <c r="N106" s="85">
        <f>E106+F106+G106+H106+I106-J106+K106+L106</f>
        <v>0</v>
      </c>
      <c r="O106" s="85"/>
      <c r="P106" s="85"/>
      <c r="Q106" s="85"/>
      <c r="R106" s="85"/>
      <c r="S106" s="85"/>
      <c r="T106" s="85"/>
      <c r="U106" s="85"/>
      <c r="V106" s="85"/>
      <c r="W106" s="85"/>
      <c r="X106" s="86"/>
      <c r="Y106" s="86"/>
    </row>
    <row r="107" spans="1:25" s="49" customFormat="1">
      <c r="A107" s="53" t="s">
        <v>0</v>
      </c>
      <c r="B107" s="54"/>
      <c r="C107" s="53">
        <v>2012</v>
      </c>
      <c r="D107" s="55"/>
      <c r="E107" s="56"/>
      <c r="F107" s="57"/>
      <c r="G107" s="57"/>
      <c r="H107" s="57"/>
      <c r="I107" s="57"/>
      <c r="J107" s="57"/>
      <c r="K107" s="57"/>
      <c r="L107" s="57"/>
      <c r="M107" s="57"/>
      <c r="N107" s="58"/>
      <c r="O107" s="59"/>
      <c r="P107" s="59">
        <v>0.36059999999999998</v>
      </c>
      <c r="Q107" s="59">
        <v>0.41170000000000001</v>
      </c>
      <c r="R107" s="59">
        <v>0.5</v>
      </c>
      <c r="S107" s="59">
        <v>0.25</v>
      </c>
      <c r="T107" s="58">
        <f t="shared" ref="T107:T118" si="56">E107+F107+G107+H107+I107-J107+K107+L107-M107</f>
        <v>0</v>
      </c>
      <c r="U107" s="58">
        <f t="shared" ref="U107:U118" si="57">IFERROR(1+T107/D107,1)</f>
        <v>1</v>
      </c>
      <c r="V107" s="58">
        <f t="shared" ref="V107:V118" si="58">E107+F107+G107+H107+I107+K107+L107-M107</f>
        <v>0</v>
      </c>
      <c r="W107" s="58">
        <f t="shared" ref="W107:W118" si="59">IFERROR(1+V107/D107,1)</f>
        <v>1</v>
      </c>
      <c r="X107" s="58">
        <f t="shared" ref="X107:X118" si="60">E107*(1-O107)+F107*(1-P107)+G107*(1-Q107)+H107*(1-R107)+I107*(1-R107)+L107*(1-S107)+K107-M107</f>
        <v>0</v>
      </c>
      <c r="Y107" s="58">
        <f t="shared" ref="Y107:Y118" si="61">IFERROR(1+X107/D107,1)</f>
        <v>1</v>
      </c>
    </row>
    <row r="108" spans="1:25" s="49" customFormat="1">
      <c r="A108" s="60" t="s">
        <v>12</v>
      </c>
      <c r="B108" s="61"/>
      <c r="C108" s="60">
        <v>2012</v>
      </c>
      <c r="D108" s="62"/>
      <c r="E108" s="63"/>
      <c r="F108" s="64"/>
      <c r="G108" s="64"/>
      <c r="H108" s="64"/>
      <c r="I108" s="64"/>
      <c r="J108" s="64"/>
      <c r="K108" s="64"/>
      <c r="L108" s="64"/>
      <c r="M108" s="64"/>
      <c r="N108" s="65"/>
      <c r="O108" s="66"/>
      <c r="P108" s="66">
        <v>0.36059999999999998</v>
      </c>
      <c r="Q108" s="66">
        <v>0.41170000000000001</v>
      </c>
      <c r="R108" s="66">
        <v>0.5</v>
      </c>
      <c r="S108" s="66">
        <v>0.25</v>
      </c>
      <c r="T108" s="65">
        <f t="shared" si="56"/>
        <v>0</v>
      </c>
      <c r="U108" s="65">
        <f t="shared" si="57"/>
        <v>1</v>
      </c>
      <c r="V108" s="65">
        <f t="shared" si="58"/>
        <v>0</v>
      </c>
      <c r="W108" s="65">
        <f t="shared" si="59"/>
        <v>1</v>
      </c>
      <c r="X108" s="65">
        <f t="shared" si="60"/>
        <v>0</v>
      </c>
      <c r="Y108" s="65">
        <f t="shared" si="61"/>
        <v>1</v>
      </c>
    </row>
    <row r="109" spans="1:25" s="49" customFormat="1">
      <c r="A109" s="60" t="s">
        <v>3</v>
      </c>
      <c r="B109" s="61"/>
      <c r="C109" s="60">
        <v>2012</v>
      </c>
      <c r="D109" s="62"/>
      <c r="E109" s="63"/>
      <c r="F109" s="64"/>
      <c r="G109" s="64"/>
      <c r="H109" s="64"/>
      <c r="I109" s="64"/>
      <c r="J109" s="64"/>
      <c r="K109" s="64"/>
      <c r="L109" s="64"/>
      <c r="M109" s="64"/>
      <c r="N109" s="65"/>
      <c r="O109" s="66"/>
      <c r="P109" s="66">
        <v>0.36059999999999998</v>
      </c>
      <c r="Q109" s="66">
        <v>0.41170000000000001</v>
      </c>
      <c r="R109" s="66">
        <v>0.5</v>
      </c>
      <c r="S109" s="66">
        <v>0.25</v>
      </c>
      <c r="T109" s="65">
        <f t="shared" si="56"/>
        <v>0</v>
      </c>
      <c r="U109" s="65">
        <f t="shared" si="57"/>
        <v>1</v>
      </c>
      <c r="V109" s="65">
        <f t="shared" si="58"/>
        <v>0</v>
      </c>
      <c r="W109" s="65">
        <f t="shared" si="59"/>
        <v>1</v>
      </c>
      <c r="X109" s="65">
        <f t="shared" si="60"/>
        <v>0</v>
      </c>
      <c r="Y109" s="65">
        <f t="shared" si="61"/>
        <v>1</v>
      </c>
    </row>
    <row r="110" spans="1:25" s="49" customFormat="1">
      <c r="A110" s="60" t="s">
        <v>4</v>
      </c>
      <c r="B110" s="61"/>
      <c r="C110" s="60">
        <v>2012</v>
      </c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5"/>
      <c r="O110" s="66"/>
      <c r="P110" s="66">
        <v>0.36059999999999998</v>
      </c>
      <c r="Q110" s="66">
        <v>0.41170000000000001</v>
      </c>
      <c r="R110" s="66">
        <v>0.5</v>
      </c>
      <c r="S110" s="66">
        <v>0.25</v>
      </c>
      <c r="T110" s="65">
        <f t="shared" si="56"/>
        <v>0</v>
      </c>
      <c r="U110" s="65">
        <f t="shared" si="57"/>
        <v>1</v>
      </c>
      <c r="V110" s="65">
        <f t="shared" si="58"/>
        <v>0</v>
      </c>
      <c r="W110" s="65">
        <f t="shared" si="59"/>
        <v>1</v>
      </c>
      <c r="X110" s="65">
        <f t="shared" si="60"/>
        <v>0</v>
      </c>
      <c r="Y110" s="65">
        <f t="shared" si="61"/>
        <v>1</v>
      </c>
    </row>
    <row r="111" spans="1:25" s="49" customFormat="1">
      <c r="A111" s="60" t="s">
        <v>13</v>
      </c>
      <c r="B111" s="61"/>
      <c r="C111" s="60">
        <v>2012</v>
      </c>
      <c r="D111" s="62"/>
      <c r="E111" s="63"/>
      <c r="F111" s="64"/>
      <c r="G111" s="64"/>
      <c r="H111" s="64"/>
      <c r="I111" s="64"/>
      <c r="J111" s="64"/>
      <c r="K111" s="64"/>
      <c r="L111" s="64"/>
      <c r="M111" s="64"/>
      <c r="N111" s="65"/>
      <c r="O111" s="66"/>
      <c r="P111" s="66">
        <v>0.36059999999999998</v>
      </c>
      <c r="Q111" s="66">
        <v>0.41170000000000001</v>
      </c>
      <c r="R111" s="66">
        <v>0.5</v>
      </c>
      <c r="S111" s="66">
        <v>0.25</v>
      </c>
      <c r="T111" s="65">
        <f t="shared" si="56"/>
        <v>0</v>
      </c>
      <c r="U111" s="65">
        <f t="shared" si="57"/>
        <v>1</v>
      </c>
      <c r="V111" s="65">
        <f t="shared" si="58"/>
        <v>0</v>
      </c>
      <c r="W111" s="65">
        <f t="shared" si="59"/>
        <v>1</v>
      </c>
      <c r="X111" s="65">
        <f t="shared" si="60"/>
        <v>0</v>
      </c>
      <c r="Y111" s="65">
        <f t="shared" si="61"/>
        <v>1</v>
      </c>
    </row>
    <row r="112" spans="1:25" s="49" customFormat="1">
      <c r="A112" s="60" t="s">
        <v>6</v>
      </c>
      <c r="B112" s="61"/>
      <c r="C112" s="60">
        <v>2012</v>
      </c>
      <c r="D112" s="62"/>
      <c r="E112" s="63"/>
      <c r="F112" s="64"/>
      <c r="G112" s="64"/>
      <c r="H112" s="64"/>
      <c r="I112" s="64"/>
      <c r="J112" s="64"/>
      <c r="K112" s="64"/>
      <c r="L112" s="64"/>
      <c r="M112" s="64"/>
      <c r="N112" s="65"/>
      <c r="O112" s="66"/>
      <c r="P112" s="66">
        <v>0.36059999999999998</v>
      </c>
      <c r="Q112" s="66">
        <v>0.41170000000000001</v>
      </c>
      <c r="R112" s="66">
        <v>0.5</v>
      </c>
      <c r="S112" s="66">
        <v>0.25</v>
      </c>
      <c r="T112" s="65">
        <f t="shared" si="56"/>
        <v>0</v>
      </c>
      <c r="U112" s="65">
        <f t="shared" si="57"/>
        <v>1</v>
      </c>
      <c r="V112" s="65">
        <f t="shared" si="58"/>
        <v>0</v>
      </c>
      <c r="W112" s="65">
        <f t="shared" si="59"/>
        <v>1</v>
      </c>
      <c r="X112" s="65">
        <f t="shared" si="60"/>
        <v>0</v>
      </c>
      <c r="Y112" s="65">
        <f t="shared" si="61"/>
        <v>1</v>
      </c>
    </row>
    <row r="113" spans="1:25" s="49" customFormat="1">
      <c r="A113" s="60" t="s">
        <v>14</v>
      </c>
      <c r="B113" s="61"/>
      <c r="C113" s="60">
        <v>2012</v>
      </c>
      <c r="D113" s="62"/>
      <c r="E113" s="63"/>
      <c r="F113" s="64"/>
      <c r="G113" s="64"/>
      <c r="H113" s="64"/>
      <c r="I113" s="64"/>
      <c r="J113" s="64"/>
      <c r="K113" s="64"/>
      <c r="L113" s="64"/>
      <c r="M113" s="64"/>
      <c r="N113" s="65"/>
      <c r="O113" s="66"/>
      <c r="P113" s="66">
        <v>0.36059999999999998</v>
      </c>
      <c r="Q113" s="66">
        <v>0.41170000000000001</v>
      </c>
      <c r="R113" s="66">
        <v>0.5</v>
      </c>
      <c r="S113" s="66">
        <v>0.25</v>
      </c>
      <c r="T113" s="65">
        <f t="shared" si="56"/>
        <v>0</v>
      </c>
      <c r="U113" s="65">
        <f t="shared" si="57"/>
        <v>1</v>
      </c>
      <c r="V113" s="65">
        <f t="shared" si="58"/>
        <v>0</v>
      </c>
      <c r="W113" s="65">
        <f t="shared" si="59"/>
        <v>1</v>
      </c>
      <c r="X113" s="65">
        <f t="shared" si="60"/>
        <v>0</v>
      </c>
      <c r="Y113" s="65">
        <f t="shared" si="61"/>
        <v>1</v>
      </c>
    </row>
    <row r="114" spans="1:25" s="49" customFormat="1">
      <c r="A114" s="60" t="s">
        <v>8</v>
      </c>
      <c r="B114" s="61"/>
      <c r="C114" s="60">
        <v>2012</v>
      </c>
      <c r="D114" s="62"/>
      <c r="E114" s="63"/>
      <c r="F114" s="64"/>
      <c r="G114" s="64"/>
      <c r="H114" s="64"/>
      <c r="I114" s="64"/>
      <c r="J114" s="64"/>
      <c r="K114" s="64"/>
      <c r="L114" s="64"/>
      <c r="M114" s="64"/>
      <c r="N114" s="65"/>
      <c r="O114" s="66"/>
      <c r="P114" s="66">
        <v>0.36059999999999998</v>
      </c>
      <c r="Q114" s="66">
        <v>0.41170000000000001</v>
      </c>
      <c r="R114" s="66">
        <v>0.5</v>
      </c>
      <c r="S114" s="66">
        <v>0.25</v>
      </c>
      <c r="T114" s="65">
        <f t="shared" si="56"/>
        <v>0</v>
      </c>
      <c r="U114" s="65">
        <f t="shared" si="57"/>
        <v>1</v>
      </c>
      <c r="V114" s="65">
        <f t="shared" si="58"/>
        <v>0</v>
      </c>
      <c r="W114" s="65">
        <f t="shared" si="59"/>
        <v>1</v>
      </c>
      <c r="X114" s="65">
        <f t="shared" si="60"/>
        <v>0</v>
      </c>
      <c r="Y114" s="65">
        <f t="shared" si="61"/>
        <v>1</v>
      </c>
    </row>
    <row r="115" spans="1:25" s="49" customFormat="1">
      <c r="A115" s="60" t="s">
        <v>15</v>
      </c>
      <c r="B115" s="61"/>
      <c r="C115" s="60">
        <v>2012</v>
      </c>
      <c r="D115" s="62"/>
      <c r="E115" s="63"/>
      <c r="F115" s="64"/>
      <c r="G115" s="64"/>
      <c r="H115" s="64"/>
      <c r="I115" s="64"/>
      <c r="J115" s="64"/>
      <c r="K115" s="64"/>
      <c r="L115" s="64"/>
      <c r="M115" s="64"/>
      <c r="N115" s="65"/>
      <c r="O115" s="66"/>
      <c r="P115" s="66">
        <v>0.36059999999999998</v>
      </c>
      <c r="Q115" s="66">
        <v>0.41170000000000001</v>
      </c>
      <c r="R115" s="66">
        <v>0.5</v>
      </c>
      <c r="S115" s="66">
        <v>0.25</v>
      </c>
      <c r="T115" s="65">
        <f t="shared" si="56"/>
        <v>0</v>
      </c>
      <c r="U115" s="65">
        <f t="shared" si="57"/>
        <v>1</v>
      </c>
      <c r="V115" s="65">
        <f t="shared" si="58"/>
        <v>0</v>
      </c>
      <c r="W115" s="65">
        <f t="shared" si="59"/>
        <v>1</v>
      </c>
      <c r="X115" s="65">
        <f t="shared" si="60"/>
        <v>0</v>
      </c>
      <c r="Y115" s="65">
        <f t="shared" si="61"/>
        <v>1</v>
      </c>
    </row>
    <row r="116" spans="1:25" s="49" customFormat="1">
      <c r="A116" s="60" t="s">
        <v>10</v>
      </c>
      <c r="B116" s="61"/>
      <c r="C116" s="60">
        <v>2012</v>
      </c>
      <c r="D116" s="62"/>
      <c r="E116" s="63"/>
      <c r="F116" s="64"/>
      <c r="G116" s="64"/>
      <c r="H116" s="64"/>
      <c r="I116" s="64"/>
      <c r="J116" s="64"/>
      <c r="K116" s="64"/>
      <c r="L116" s="64"/>
      <c r="M116" s="64"/>
      <c r="N116" s="65"/>
      <c r="O116" s="66"/>
      <c r="P116" s="66">
        <v>0.36059999999999998</v>
      </c>
      <c r="Q116" s="66">
        <v>0.41170000000000001</v>
      </c>
      <c r="R116" s="66">
        <v>0.5</v>
      </c>
      <c r="S116" s="66">
        <v>0.25</v>
      </c>
      <c r="T116" s="65">
        <f t="shared" si="56"/>
        <v>0</v>
      </c>
      <c r="U116" s="65">
        <f t="shared" si="57"/>
        <v>1</v>
      </c>
      <c r="V116" s="65">
        <f t="shared" si="58"/>
        <v>0</v>
      </c>
      <c r="W116" s="65">
        <f t="shared" si="59"/>
        <v>1</v>
      </c>
      <c r="X116" s="65">
        <f t="shared" si="60"/>
        <v>0</v>
      </c>
      <c r="Y116" s="65">
        <f t="shared" si="61"/>
        <v>1</v>
      </c>
    </row>
    <row r="117" spans="1:25" s="49" customFormat="1">
      <c r="A117" s="60" t="s">
        <v>11</v>
      </c>
      <c r="B117" s="61"/>
      <c r="C117" s="60">
        <v>2012</v>
      </c>
      <c r="D117" s="62"/>
      <c r="E117" s="63"/>
      <c r="F117" s="64"/>
      <c r="G117" s="64"/>
      <c r="H117" s="64"/>
      <c r="I117" s="64"/>
      <c r="J117" s="64"/>
      <c r="K117" s="64"/>
      <c r="L117" s="64"/>
      <c r="M117" s="64"/>
      <c r="N117" s="65"/>
      <c r="O117" s="66"/>
      <c r="P117" s="66">
        <v>0.36059999999999998</v>
      </c>
      <c r="Q117" s="66">
        <v>0.41170000000000001</v>
      </c>
      <c r="R117" s="66">
        <v>0.5</v>
      </c>
      <c r="S117" s="66">
        <v>0.25</v>
      </c>
      <c r="T117" s="65">
        <f t="shared" si="56"/>
        <v>0</v>
      </c>
      <c r="U117" s="65">
        <f t="shared" si="57"/>
        <v>1</v>
      </c>
      <c r="V117" s="65">
        <f t="shared" si="58"/>
        <v>0</v>
      </c>
      <c r="W117" s="65">
        <f t="shared" si="59"/>
        <v>1</v>
      </c>
      <c r="X117" s="65">
        <f t="shared" si="60"/>
        <v>0</v>
      </c>
      <c r="Y117" s="65">
        <f t="shared" si="61"/>
        <v>1</v>
      </c>
    </row>
    <row r="118" spans="1:25" s="49" customFormat="1">
      <c r="A118" s="67" t="s">
        <v>16</v>
      </c>
      <c r="B118" s="68"/>
      <c r="C118" s="67">
        <v>2012</v>
      </c>
      <c r="D118" s="69"/>
      <c r="E118" s="70"/>
      <c r="F118" s="71"/>
      <c r="G118" s="71"/>
      <c r="H118" s="71"/>
      <c r="I118" s="71"/>
      <c r="J118" s="71"/>
      <c r="K118" s="71"/>
      <c r="L118" s="71"/>
      <c r="M118" s="71"/>
      <c r="N118" s="72"/>
      <c r="O118" s="73"/>
      <c r="P118" s="73">
        <v>0.36059999999999998</v>
      </c>
      <c r="Q118" s="73">
        <v>0.41170000000000001</v>
      </c>
      <c r="R118" s="73">
        <v>0.5</v>
      </c>
      <c r="S118" s="73">
        <v>0.25</v>
      </c>
      <c r="T118" s="72">
        <f t="shared" si="56"/>
        <v>0</v>
      </c>
      <c r="U118" s="72">
        <f t="shared" si="57"/>
        <v>1</v>
      </c>
      <c r="V118" s="72">
        <f t="shared" si="58"/>
        <v>0</v>
      </c>
      <c r="W118" s="72">
        <f t="shared" si="59"/>
        <v>1</v>
      </c>
      <c r="X118" s="72">
        <f t="shared" si="60"/>
        <v>0</v>
      </c>
      <c r="Y118" s="72">
        <f t="shared" si="61"/>
        <v>1</v>
      </c>
    </row>
    <row r="119" spans="1:25" s="52" customFormat="1">
      <c r="A119" s="82" t="s">
        <v>16</v>
      </c>
      <c r="B119" s="87"/>
      <c r="C119" s="82">
        <v>2012</v>
      </c>
      <c r="D119" s="83"/>
      <c r="E119" s="84">
        <f>SUM(E107:E118)</f>
        <v>0</v>
      </c>
      <c r="F119" s="84">
        <f t="shared" ref="F119:M119" si="62">SUM(F107:F118)</f>
        <v>0</v>
      </c>
      <c r="G119" s="84">
        <f t="shared" si="62"/>
        <v>0</v>
      </c>
      <c r="H119" s="84">
        <f t="shared" si="62"/>
        <v>0</v>
      </c>
      <c r="I119" s="84">
        <f t="shared" si="62"/>
        <v>0</v>
      </c>
      <c r="J119" s="84">
        <f t="shared" si="62"/>
        <v>0</v>
      </c>
      <c r="K119" s="84">
        <f t="shared" si="62"/>
        <v>0</v>
      </c>
      <c r="L119" s="84">
        <f t="shared" si="62"/>
        <v>0</v>
      </c>
      <c r="M119" s="84">
        <f t="shared" si="62"/>
        <v>0</v>
      </c>
      <c r="N119" s="85">
        <f>E119+F119+G119+H119+I119-J119+K119+L119</f>
        <v>0</v>
      </c>
      <c r="O119" s="85"/>
      <c r="P119" s="85"/>
      <c r="Q119" s="85"/>
      <c r="R119" s="85"/>
      <c r="S119" s="85"/>
      <c r="T119" s="85"/>
      <c r="U119" s="85"/>
      <c r="V119" s="85"/>
      <c r="W119" s="85"/>
      <c r="X119" s="86"/>
      <c r="Y119" s="86"/>
    </row>
    <row r="120" spans="1:25" s="49" customFormat="1">
      <c r="A120" s="53" t="s">
        <v>0</v>
      </c>
      <c r="B120" s="54"/>
      <c r="C120" s="53">
        <v>2013</v>
      </c>
      <c r="D120" s="55"/>
      <c r="E120" s="56"/>
      <c r="F120" s="57"/>
      <c r="G120" s="57"/>
      <c r="H120" s="57"/>
      <c r="I120" s="57"/>
      <c r="J120" s="57"/>
      <c r="K120" s="57"/>
      <c r="L120" s="57"/>
      <c r="M120" s="57"/>
      <c r="N120" s="58"/>
      <c r="O120" s="59"/>
      <c r="P120" s="59">
        <v>0.36059999999999998</v>
      </c>
      <c r="Q120" s="59">
        <v>0.39150000000000001</v>
      </c>
      <c r="R120" s="59">
        <v>0.5</v>
      </c>
      <c r="S120" s="59">
        <v>0.25</v>
      </c>
      <c r="T120" s="58">
        <f t="shared" ref="T120:T131" si="63">E120+F120+G120+H120+I120-J120+K120+L120-M120</f>
        <v>0</v>
      </c>
      <c r="U120" s="58">
        <f t="shared" ref="U120:U131" si="64">IFERROR(1+T120/D120,1)</f>
        <v>1</v>
      </c>
      <c r="V120" s="58">
        <f t="shared" ref="V120:V131" si="65">E120+F120+G120+H120+I120+K120+L120-M120</f>
        <v>0</v>
      </c>
      <c r="W120" s="58">
        <f t="shared" ref="W120:W131" si="66">IFERROR(1+V120/D120,1)</f>
        <v>1</v>
      </c>
      <c r="X120" s="58">
        <f t="shared" ref="X120:X131" si="67">E120*(1-O120)+F120*(1-P120)+G120*(1-Q120)+H120*(1-R120)+I120*(1-R120)+L120*(1-S120)+K120-M120</f>
        <v>0</v>
      </c>
      <c r="Y120" s="58">
        <f t="shared" ref="Y120:Y131" si="68">IFERROR(1+X120/D120,1)</f>
        <v>1</v>
      </c>
    </row>
    <row r="121" spans="1:25" s="49" customFormat="1">
      <c r="A121" s="60" t="s">
        <v>12</v>
      </c>
      <c r="B121" s="61"/>
      <c r="C121" s="60">
        <v>2013</v>
      </c>
      <c r="D121" s="62"/>
      <c r="E121" s="63"/>
      <c r="F121" s="64"/>
      <c r="G121" s="64"/>
      <c r="H121" s="64"/>
      <c r="I121" s="64"/>
      <c r="J121" s="64"/>
      <c r="K121" s="64"/>
      <c r="L121" s="64"/>
      <c r="M121" s="64"/>
      <c r="N121" s="65"/>
      <c r="O121" s="66"/>
      <c r="P121" s="66">
        <v>0.36059999999999998</v>
      </c>
      <c r="Q121" s="66">
        <v>0.39150000000000001</v>
      </c>
      <c r="R121" s="66">
        <v>0.5</v>
      </c>
      <c r="S121" s="66">
        <v>0.25</v>
      </c>
      <c r="T121" s="65">
        <f t="shared" si="63"/>
        <v>0</v>
      </c>
      <c r="U121" s="65">
        <f t="shared" si="64"/>
        <v>1</v>
      </c>
      <c r="V121" s="65">
        <f t="shared" si="65"/>
        <v>0</v>
      </c>
      <c r="W121" s="65">
        <f t="shared" si="66"/>
        <v>1</v>
      </c>
      <c r="X121" s="65">
        <f t="shared" si="67"/>
        <v>0</v>
      </c>
      <c r="Y121" s="65">
        <f t="shared" si="68"/>
        <v>1</v>
      </c>
    </row>
    <row r="122" spans="1:25" s="49" customFormat="1">
      <c r="A122" s="60" t="s">
        <v>3</v>
      </c>
      <c r="B122" s="61"/>
      <c r="C122" s="60">
        <v>2013</v>
      </c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5"/>
      <c r="O122" s="66"/>
      <c r="P122" s="66">
        <v>0.36059999999999998</v>
      </c>
      <c r="Q122" s="66">
        <v>0.39150000000000001</v>
      </c>
      <c r="R122" s="66">
        <v>0.5</v>
      </c>
      <c r="S122" s="66">
        <v>0.25</v>
      </c>
      <c r="T122" s="65">
        <f t="shared" si="63"/>
        <v>0</v>
      </c>
      <c r="U122" s="65">
        <f t="shared" si="64"/>
        <v>1</v>
      </c>
      <c r="V122" s="65">
        <f t="shared" si="65"/>
        <v>0</v>
      </c>
      <c r="W122" s="65">
        <f t="shared" si="66"/>
        <v>1</v>
      </c>
      <c r="X122" s="65">
        <f t="shared" si="67"/>
        <v>0</v>
      </c>
      <c r="Y122" s="65">
        <f t="shared" si="68"/>
        <v>1</v>
      </c>
    </row>
    <row r="123" spans="1:25" s="49" customFormat="1">
      <c r="A123" s="60" t="s">
        <v>4</v>
      </c>
      <c r="B123" s="61"/>
      <c r="C123" s="60">
        <v>2013</v>
      </c>
      <c r="D123" s="62"/>
      <c r="E123" s="63"/>
      <c r="F123" s="64"/>
      <c r="G123" s="64"/>
      <c r="H123" s="64"/>
      <c r="I123" s="64"/>
      <c r="J123" s="64"/>
      <c r="K123" s="64"/>
      <c r="L123" s="64"/>
      <c r="M123" s="64"/>
      <c r="N123" s="65"/>
      <c r="O123" s="66"/>
      <c r="P123" s="66">
        <v>0.36059999999999998</v>
      </c>
      <c r="Q123" s="66">
        <v>0.39150000000000001</v>
      </c>
      <c r="R123" s="66">
        <v>0.5</v>
      </c>
      <c r="S123" s="66">
        <v>0.25</v>
      </c>
      <c r="T123" s="65">
        <f t="shared" si="63"/>
        <v>0</v>
      </c>
      <c r="U123" s="65">
        <f t="shared" si="64"/>
        <v>1</v>
      </c>
      <c r="V123" s="65">
        <f t="shared" si="65"/>
        <v>0</v>
      </c>
      <c r="W123" s="65">
        <f t="shared" si="66"/>
        <v>1</v>
      </c>
      <c r="X123" s="65">
        <f t="shared" si="67"/>
        <v>0</v>
      </c>
      <c r="Y123" s="65">
        <f t="shared" si="68"/>
        <v>1</v>
      </c>
    </row>
    <row r="124" spans="1:25" s="49" customFormat="1">
      <c r="A124" s="60" t="s">
        <v>13</v>
      </c>
      <c r="B124" s="61"/>
      <c r="C124" s="60">
        <v>2013</v>
      </c>
      <c r="D124" s="62"/>
      <c r="E124" s="63"/>
      <c r="F124" s="64"/>
      <c r="G124" s="64"/>
      <c r="H124" s="64"/>
      <c r="I124" s="64"/>
      <c r="J124" s="64"/>
      <c r="K124" s="64"/>
      <c r="L124" s="64"/>
      <c r="M124" s="64"/>
      <c r="N124" s="65"/>
      <c r="O124" s="66"/>
      <c r="P124" s="66">
        <v>0.36059999999999998</v>
      </c>
      <c r="Q124" s="66">
        <v>0.39150000000000001</v>
      </c>
      <c r="R124" s="66">
        <v>0.5</v>
      </c>
      <c r="S124" s="66">
        <v>0.25</v>
      </c>
      <c r="T124" s="65">
        <f t="shared" si="63"/>
        <v>0</v>
      </c>
      <c r="U124" s="65">
        <f t="shared" si="64"/>
        <v>1</v>
      </c>
      <c r="V124" s="65">
        <f t="shared" si="65"/>
        <v>0</v>
      </c>
      <c r="W124" s="65">
        <f t="shared" si="66"/>
        <v>1</v>
      </c>
      <c r="X124" s="65">
        <f t="shared" si="67"/>
        <v>0</v>
      </c>
      <c r="Y124" s="65">
        <f t="shared" si="68"/>
        <v>1</v>
      </c>
    </row>
    <row r="125" spans="1:25" s="49" customFormat="1">
      <c r="A125" s="60" t="s">
        <v>6</v>
      </c>
      <c r="B125" s="61"/>
      <c r="C125" s="60">
        <v>2013</v>
      </c>
      <c r="D125" s="62"/>
      <c r="E125" s="63"/>
      <c r="F125" s="64"/>
      <c r="G125" s="64"/>
      <c r="H125" s="64"/>
      <c r="I125" s="64"/>
      <c r="J125" s="64"/>
      <c r="K125" s="64"/>
      <c r="L125" s="64"/>
      <c r="M125" s="64"/>
      <c r="N125" s="65"/>
      <c r="O125" s="66"/>
      <c r="P125" s="66">
        <v>0.36059999999999998</v>
      </c>
      <c r="Q125" s="66">
        <v>0.39150000000000001</v>
      </c>
      <c r="R125" s="66">
        <v>0.5</v>
      </c>
      <c r="S125" s="66">
        <v>0.25</v>
      </c>
      <c r="T125" s="65">
        <f t="shared" si="63"/>
        <v>0</v>
      </c>
      <c r="U125" s="65">
        <f t="shared" si="64"/>
        <v>1</v>
      </c>
      <c r="V125" s="65">
        <f t="shared" si="65"/>
        <v>0</v>
      </c>
      <c r="W125" s="65">
        <f t="shared" si="66"/>
        <v>1</v>
      </c>
      <c r="X125" s="65">
        <f t="shared" si="67"/>
        <v>0</v>
      </c>
      <c r="Y125" s="65">
        <f t="shared" si="68"/>
        <v>1</v>
      </c>
    </row>
    <row r="126" spans="1:25" s="49" customFormat="1">
      <c r="A126" s="60" t="s">
        <v>14</v>
      </c>
      <c r="B126" s="61"/>
      <c r="C126" s="60">
        <v>2013</v>
      </c>
      <c r="D126" s="62"/>
      <c r="E126" s="63"/>
      <c r="F126" s="64"/>
      <c r="G126" s="64"/>
      <c r="H126" s="64"/>
      <c r="I126" s="64"/>
      <c r="J126" s="64"/>
      <c r="K126" s="64"/>
      <c r="L126" s="64"/>
      <c r="M126" s="64"/>
      <c r="N126" s="65"/>
      <c r="O126" s="66"/>
      <c r="P126" s="66">
        <v>0.36059999999999998</v>
      </c>
      <c r="Q126" s="66">
        <v>0.39150000000000001</v>
      </c>
      <c r="R126" s="66">
        <v>0.5</v>
      </c>
      <c r="S126" s="66">
        <v>0.25</v>
      </c>
      <c r="T126" s="65">
        <f t="shared" si="63"/>
        <v>0</v>
      </c>
      <c r="U126" s="65">
        <f t="shared" si="64"/>
        <v>1</v>
      </c>
      <c r="V126" s="65">
        <f t="shared" si="65"/>
        <v>0</v>
      </c>
      <c r="W126" s="65">
        <f t="shared" si="66"/>
        <v>1</v>
      </c>
      <c r="X126" s="65">
        <f t="shared" si="67"/>
        <v>0</v>
      </c>
      <c r="Y126" s="65">
        <f t="shared" si="68"/>
        <v>1</v>
      </c>
    </row>
    <row r="127" spans="1:25" s="49" customFormat="1">
      <c r="A127" s="60" t="s">
        <v>8</v>
      </c>
      <c r="B127" s="61"/>
      <c r="C127" s="60">
        <v>2013</v>
      </c>
      <c r="D127" s="62"/>
      <c r="E127" s="63"/>
      <c r="F127" s="64"/>
      <c r="G127" s="64"/>
      <c r="H127" s="64"/>
      <c r="I127" s="64"/>
      <c r="J127" s="64"/>
      <c r="K127" s="64"/>
      <c r="L127" s="64"/>
      <c r="M127" s="64"/>
      <c r="N127" s="65"/>
      <c r="O127" s="66"/>
      <c r="P127" s="66">
        <v>0.36059999999999998</v>
      </c>
      <c r="Q127" s="66">
        <v>0.39150000000000001</v>
      </c>
      <c r="R127" s="66">
        <v>0.5</v>
      </c>
      <c r="S127" s="66">
        <v>0.25</v>
      </c>
      <c r="T127" s="65">
        <f t="shared" si="63"/>
        <v>0</v>
      </c>
      <c r="U127" s="65">
        <f t="shared" si="64"/>
        <v>1</v>
      </c>
      <c r="V127" s="65">
        <f t="shared" si="65"/>
        <v>0</v>
      </c>
      <c r="W127" s="65">
        <f t="shared" si="66"/>
        <v>1</v>
      </c>
      <c r="X127" s="65">
        <f t="shared" si="67"/>
        <v>0</v>
      </c>
      <c r="Y127" s="65">
        <f t="shared" si="68"/>
        <v>1</v>
      </c>
    </row>
    <row r="128" spans="1:25" s="49" customFormat="1">
      <c r="A128" s="60" t="s">
        <v>15</v>
      </c>
      <c r="B128" s="61"/>
      <c r="C128" s="60">
        <v>2013</v>
      </c>
      <c r="D128" s="62"/>
      <c r="E128" s="63"/>
      <c r="F128" s="64"/>
      <c r="G128" s="64"/>
      <c r="H128" s="64"/>
      <c r="I128" s="64"/>
      <c r="J128" s="64"/>
      <c r="K128" s="64"/>
      <c r="L128" s="64"/>
      <c r="M128" s="64"/>
      <c r="N128" s="65"/>
      <c r="O128" s="66"/>
      <c r="P128" s="66">
        <v>0.36059999999999998</v>
      </c>
      <c r="Q128" s="66">
        <v>0.39150000000000001</v>
      </c>
      <c r="R128" s="66">
        <v>0.5</v>
      </c>
      <c r="S128" s="66">
        <v>0.25</v>
      </c>
      <c r="T128" s="65">
        <f t="shared" si="63"/>
        <v>0</v>
      </c>
      <c r="U128" s="65">
        <f t="shared" si="64"/>
        <v>1</v>
      </c>
      <c r="V128" s="65">
        <f t="shared" si="65"/>
        <v>0</v>
      </c>
      <c r="W128" s="65">
        <f t="shared" si="66"/>
        <v>1</v>
      </c>
      <c r="X128" s="65">
        <f t="shared" si="67"/>
        <v>0</v>
      </c>
      <c r="Y128" s="65">
        <f t="shared" si="68"/>
        <v>1</v>
      </c>
    </row>
    <row r="129" spans="1:25" s="49" customFormat="1">
      <c r="A129" s="60" t="s">
        <v>10</v>
      </c>
      <c r="B129" s="61"/>
      <c r="C129" s="60">
        <v>2013</v>
      </c>
      <c r="D129" s="62"/>
      <c r="E129" s="63"/>
      <c r="F129" s="64"/>
      <c r="G129" s="64"/>
      <c r="H129" s="64"/>
      <c r="I129" s="64"/>
      <c r="J129" s="64"/>
      <c r="K129" s="64"/>
      <c r="L129" s="64"/>
      <c r="M129" s="64"/>
      <c r="N129" s="65"/>
      <c r="O129" s="66"/>
      <c r="P129" s="66">
        <v>0.36059999999999998</v>
      </c>
      <c r="Q129" s="66">
        <v>0.39150000000000001</v>
      </c>
      <c r="R129" s="66">
        <v>0.5</v>
      </c>
      <c r="S129" s="66">
        <v>0.25</v>
      </c>
      <c r="T129" s="65">
        <f t="shared" si="63"/>
        <v>0</v>
      </c>
      <c r="U129" s="65">
        <f t="shared" si="64"/>
        <v>1</v>
      </c>
      <c r="V129" s="65">
        <f t="shared" si="65"/>
        <v>0</v>
      </c>
      <c r="W129" s="65">
        <f t="shared" si="66"/>
        <v>1</v>
      </c>
      <c r="X129" s="65">
        <f t="shared" si="67"/>
        <v>0</v>
      </c>
      <c r="Y129" s="65">
        <f t="shared" si="68"/>
        <v>1</v>
      </c>
    </row>
    <row r="130" spans="1:25" s="49" customFormat="1">
      <c r="A130" s="60" t="s">
        <v>11</v>
      </c>
      <c r="B130" s="61"/>
      <c r="C130" s="60">
        <v>2013</v>
      </c>
      <c r="D130" s="62"/>
      <c r="E130" s="63"/>
      <c r="F130" s="64"/>
      <c r="G130" s="64"/>
      <c r="H130" s="64"/>
      <c r="I130" s="64"/>
      <c r="J130" s="64"/>
      <c r="K130" s="64"/>
      <c r="L130" s="64"/>
      <c r="M130" s="64"/>
      <c r="N130" s="65"/>
      <c r="O130" s="66"/>
      <c r="P130" s="66">
        <v>0.36059999999999998</v>
      </c>
      <c r="Q130" s="66">
        <v>0.39150000000000001</v>
      </c>
      <c r="R130" s="66">
        <v>0.5</v>
      </c>
      <c r="S130" s="66">
        <v>0.25</v>
      </c>
      <c r="T130" s="65">
        <f t="shared" si="63"/>
        <v>0</v>
      </c>
      <c r="U130" s="65">
        <f t="shared" si="64"/>
        <v>1</v>
      </c>
      <c r="V130" s="65">
        <f t="shared" si="65"/>
        <v>0</v>
      </c>
      <c r="W130" s="65">
        <f t="shared" si="66"/>
        <v>1</v>
      </c>
      <c r="X130" s="65">
        <f t="shared" si="67"/>
        <v>0</v>
      </c>
      <c r="Y130" s="65">
        <f t="shared" si="68"/>
        <v>1</v>
      </c>
    </row>
    <row r="131" spans="1:25" s="49" customFormat="1">
      <c r="A131" s="67" t="s">
        <v>16</v>
      </c>
      <c r="B131" s="68"/>
      <c r="C131" s="67">
        <v>2013</v>
      </c>
      <c r="D131" s="69"/>
      <c r="E131" s="70"/>
      <c r="F131" s="71"/>
      <c r="G131" s="71"/>
      <c r="H131" s="71"/>
      <c r="I131" s="71"/>
      <c r="J131" s="71"/>
      <c r="K131" s="71"/>
      <c r="L131" s="71"/>
      <c r="M131" s="71"/>
      <c r="N131" s="72"/>
      <c r="O131" s="73"/>
      <c r="P131" s="73">
        <v>0.36059999999999998</v>
      </c>
      <c r="Q131" s="73">
        <v>0.39150000000000001</v>
      </c>
      <c r="R131" s="73">
        <v>0.5</v>
      </c>
      <c r="S131" s="73">
        <v>0.25</v>
      </c>
      <c r="T131" s="72">
        <f t="shared" si="63"/>
        <v>0</v>
      </c>
      <c r="U131" s="72">
        <f t="shared" si="64"/>
        <v>1</v>
      </c>
      <c r="V131" s="72">
        <f t="shared" si="65"/>
        <v>0</v>
      </c>
      <c r="W131" s="72">
        <f t="shared" si="66"/>
        <v>1</v>
      </c>
      <c r="X131" s="72">
        <f t="shared" si="67"/>
        <v>0</v>
      </c>
      <c r="Y131" s="72">
        <f t="shared" si="68"/>
        <v>1</v>
      </c>
    </row>
    <row r="132" spans="1:25" s="52" customFormat="1">
      <c r="A132" s="82" t="s">
        <v>1</v>
      </c>
      <c r="B132" s="87"/>
      <c r="C132" s="82">
        <v>2013</v>
      </c>
      <c r="D132" s="83"/>
      <c r="E132" s="84">
        <f>SUM(E120:E131)</f>
        <v>0</v>
      </c>
      <c r="F132" s="84">
        <f t="shared" ref="F132:M132" si="69">SUM(F120:F131)</f>
        <v>0</v>
      </c>
      <c r="G132" s="84">
        <f t="shared" si="69"/>
        <v>0</v>
      </c>
      <c r="H132" s="84">
        <f t="shared" si="69"/>
        <v>0</v>
      </c>
      <c r="I132" s="84">
        <f t="shared" si="69"/>
        <v>0</v>
      </c>
      <c r="J132" s="84">
        <f t="shared" si="69"/>
        <v>0</v>
      </c>
      <c r="K132" s="84">
        <f t="shared" si="69"/>
        <v>0</v>
      </c>
      <c r="L132" s="84">
        <f>SUM(L120:L131)</f>
        <v>0</v>
      </c>
      <c r="M132" s="84">
        <f t="shared" si="69"/>
        <v>0</v>
      </c>
      <c r="N132" s="85">
        <f>E132+F132+G132+H132+I132-J132+K132+L132</f>
        <v>0</v>
      </c>
      <c r="O132" s="85"/>
      <c r="P132" s="85"/>
      <c r="Q132" s="85"/>
      <c r="R132" s="85"/>
      <c r="S132" s="85"/>
      <c r="T132" s="88"/>
      <c r="U132" s="86"/>
      <c r="V132" s="86"/>
      <c r="W132" s="86"/>
      <c r="X132" s="86"/>
      <c r="Y132" s="86"/>
    </row>
    <row r="133" spans="1:25">
      <c r="A133" s="6"/>
      <c r="B133" s="7"/>
      <c r="C133" s="8"/>
      <c r="D133" s="9"/>
      <c r="E133" s="7"/>
      <c r="F133" s="7"/>
      <c r="G133" s="7"/>
      <c r="H133" s="7"/>
      <c r="I133" s="7"/>
      <c r="J133" s="7"/>
      <c r="K133" s="7"/>
      <c r="L133" s="7"/>
      <c r="M133" s="7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37.5" customHeight="1">
      <c r="A134" s="8"/>
      <c r="B134" s="7"/>
      <c r="C134" s="8"/>
      <c r="D134" s="9"/>
      <c r="E134" s="7"/>
      <c r="F134" s="7"/>
      <c r="G134" s="7"/>
      <c r="H134" s="7"/>
      <c r="I134" s="7"/>
      <c r="J134" s="7"/>
      <c r="K134" s="7"/>
      <c r="L134" s="7"/>
      <c r="M134" s="44" t="s">
        <v>23</v>
      </c>
      <c r="N134" s="18" t="s">
        <v>21</v>
      </c>
      <c r="O134" s="19"/>
      <c r="P134" s="19"/>
      <c r="Q134" s="19"/>
      <c r="R134" s="19"/>
      <c r="S134" s="19"/>
      <c r="T134" s="18"/>
      <c r="U134" s="20" t="s">
        <v>50</v>
      </c>
      <c r="V134" s="20"/>
      <c r="W134" s="20" t="s">
        <v>51</v>
      </c>
      <c r="X134" s="21"/>
      <c r="Y134" s="18" t="s">
        <v>22</v>
      </c>
    </row>
    <row r="135" spans="1:25" s="49" customFormat="1">
      <c r="A135" s="45"/>
      <c r="B135" s="46"/>
      <c r="C135" s="45"/>
      <c r="D135" s="47"/>
      <c r="E135" s="46"/>
      <c r="F135" s="46"/>
      <c r="G135" s="46"/>
      <c r="H135" s="46"/>
      <c r="I135" s="46"/>
      <c r="J135" s="46"/>
      <c r="K135" s="46"/>
      <c r="L135" s="46"/>
      <c r="M135" s="48" t="s">
        <v>20</v>
      </c>
      <c r="N135" s="22" t="str">
        <f>IFERROR(1-((1+Y135)/(1+W135)), "N/A")</f>
        <v>N/A</v>
      </c>
      <c r="O135" s="23"/>
      <c r="P135" s="23"/>
      <c r="Q135" s="23"/>
      <c r="R135" s="23"/>
      <c r="S135" s="23"/>
      <c r="T135" s="24"/>
      <c r="U135" s="25" t="str">
        <f>IFERROR(($D$132/$D$2*PRODUCT(U3:U131))^(1/10)-1, "N/A")</f>
        <v>N/A</v>
      </c>
      <c r="V135" s="26"/>
      <c r="W135" s="27" t="str">
        <f>IFERROR(($D$132/$D$2*PRODUCT(W3:W131))^(1/10)-1, "N/A")</f>
        <v>N/A</v>
      </c>
      <c r="X135" s="28"/>
      <c r="Y135" s="27" t="str">
        <f>IFERROR(($D$132/$D$2*PRODUCT(Y3:Y131))^(1/10)-1, "N/A")</f>
        <v>N/A</v>
      </c>
    </row>
    <row r="136" spans="1:25" s="49" customFormat="1">
      <c r="A136" s="45"/>
      <c r="B136" s="46"/>
      <c r="C136" s="45"/>
      <c r="D136" s="47"/>
      <c r="E136" s="46"/>
      <c r="F136" s="46"/>
      <c r="G136" s="46"/>
      <c r="H136" s="46"/>
      <c r="I136" s="46"/>
      <c r="J136" s="46"/>
      <c r="K136" s="46"/>
      <c r="L136" s="46"/>
      <c r="M136" s="50" t="s">
        <v>24</v>
      </c>
      <c r="N136" s="29" t="str">
        <f>IFERROR(1-((1+Y136)/(1+W136)), "N/A")</f>
        <v>N/A</v>
      </c>
      <c r="O136" s="30"/>
      <c r="P136" s="30"/>
      <c r="Q136" s="30"/>
      <c r="R136" s="30"/>
      <c r="S136" s="30"/>
      <c r="T136" s="31"/>
      <c r="U136" s="32" t="str">
        <f>IFERROR(($D$132/$D$15*PRODUCT(U15:U131))^(1/9)-1, "N/A")</f>
        <v>N/A</v>
      </c>
      <c r="V136" s="33"/>
      <c r="W136" s="34" t="str">
        <f>IFERROR(($D$132/$D$15*PRODUCT(W15:W131))^(1/9)-1, "N/A")</f>
        <v>N/A</v>
      </c>
      <c r="X136" s="35"/>
      <c r="Y136" s="34" t="str">
        <f>IFERROR(($D$132/$D$15*PRODUCT(Y15:Y131))^(1/9)-1, "N/A")</f>
        <v>N/A</v>
      </c>
    </row>
    <row r="137" spans="1:25" s="49" customFormat="1">
      <c r="A137" s="45"/>
      <c r="B137" s="46"/>
      <c r="C137" s="45"/>
      <c r="D137" s="47"/>
      <c r="E137" s="46"/>
      <c r="F137" s="46"/>
      <c r="G137" s="46"/>
      <c r="H137" s="46"/>
      <c r="I137" s="46"/>
      <c r="J137" s="46"/>
      <c r="K137" s="46"/>
      <c r="L137" s="46"/>
      <c r="M137" s="50" t="s">
        <v>29</v>
      </c>
      <c r="N137" s="29" t="str">
        <f t="shared" ref="N137:N139" si="70">IFERROR(1-((1+Y137)/(1+W137)), "N/A")</f>
        <v>N/A</v>
      </c>
      <c r="O137" s="30"/>
      <c r="P137" s="30"/>
      <c r="Q137" s="30"/>
      <c r="R137" s="30"/>
      <c r="S137" s="30"/>
      <c r="T137" s="31"/>
      <c r="U137" s="32" t="str">
        <f>IFERROR(($D$132/$D$28*PRODUCT(U28:U131))^(1/8)-1, "N/A")</f>
        <v>N/A</v>
      </c>
      <c r="V137" s="33"/>
      <c r="W137" s="34" t="str">
        <f>IFERROR(($D$132/$D$28*PRODUCT(W28:W131))^(1/8)-1, "N/A")</f>
        <v>N/A</v>
      </c>
      <c r="X137" s="35"/>
      <c r="Y137" s="34" t="str">
        <f>IFERROR(($D$132/$D$28*PRODUCT(Y28:Y131))^(1/8)-1, "N/A")</f>
        <v>N/A</v>
      </c>
    </row>
    <row r="138" spans="1:25" s="49" customFormat="1">
      <c r="A138" s="45"/>
      <c r="B138" s="46"/>
      <c r="C138" s="45"/>
      <c r="D138" s="47"/>
      <c r="E138" s="46"/>
      <c r="F138" s="46"/>
      <c r="G138" s="46"/>
      <c r="H138" s="46"/>
      <c r="I138" s="46"/>
      <c r="J138" s="46"/>
      <c r="K138" s="46"/>
      <c r="L138" s="46"/>
      <c r="M138" s="50" t="s">
        <v>28</v>
      </c>
      <c r="N138" s="29" t="str">
        <f t="shared" si="70"/>
        <v>N/A</v>
      </c>
      <c r="O138" s="30"/>
      <c r="P138" s="30"/>
      <c r="Q138" s="30"/>
      <c r="R138" s="30"/>
      <c r="S138" s="30"/>
      <c r="T138" s="31"/>
      <c r="U138" s="32" t="str">
        <f>IFERROR(($D$132/$D$41*PRODUCT(U41:U131))^(1/7)-1, "N/A")</f>
        <v>N/A</v>
      </c>
      <c r="V138" s="33"/>
      <c r="W138" s="34" t="str">
        <f>IFERROR(($D$132/$D$41*PRODUCT(W41:W131))^(1/7)-1, "N/A")</f>
        <v>N/A</v>
      </c>
      <c r="X138" s="35"/>
      <c r="Y138" s="34" t="str">
        <f>IFERROR(($D$132/$D$41*PRODUCT(Y41:Y131))^(1/7)-1, "N/A")</f>
        <v>N/A</v>
      </c>
    </row>
    <row r="139" spans="1:25" s="49" customFormat="1">
      <c r="A139" s="45"/>
      <c r="B139" s="46"/>
      <c r="C139" s="45"/>
      <c r="D139" s="47"/>
      <c r="E139" s="46"/>
      <c r="F139" s="46"/>
      <c r="G139" s="46"/>
      <c r="H139" s="46"/>
      <c r="I139" s="46"/>
      <c r="J139" s="46"/>
      <c r="K139" s="46"/>
      <c r="L139" s="46"/>
      <c r="M139" s="50" t="s">
        <v>27</v>
      </c>
      <c r="N139" s="29" t="str">
        <f t="shared" si="70"/>
        <v>N/A</v>
      </c>
      <c r="O139" s="30"/>
      <c r="P139" s="30"/>
      <c r="Q139" s="30"/>
      <c r="R139" s="30"/>
      <c r="S139" s="30"/>
      <c r="T139" s="31"/>
      <c r="U139" s="32" t="str">
        <f>IFERROR(($D$132/$D$54*PRODUCT(U54:U131))^(1/6)-1, "N/A")</f>
        <v>N/A</v>
      </c>
      <c r="V139" s="33"/>
      <c r="W139" s="34" t="str">
        <f>IFERROR(($D$132/$D$54*PRODUCT(W54:W131))^(1/6)-1, "N/A")</f>
        <v>N/A</v>
      </c>
      <c r="X139" s="35"/>
      <c r="Y139" s="34" t="str">
        <f>IFERROR(($D$132/$D$54*PRODUCT(Y54:Y131))^(1/6)-1, "N/A")</f>
        <v>N/A</v>
      </c>
    </row>
    <row r="140" spans="1:25" s="49" customFormat="1">
      <c r="A140" s="45"/>
      <c r="B140" s="46"/>
      <c r="C140" s="45"/>
      <c r="D140" s="47"/>
      <c r="E140" s="46"/>
      <c r="F140" s="46"/>
      <c r="G140" s="46"/>
      <c r="H140" s="46"/>
      <c r="I140" s="46"/>
      <c r="J140" s="46"/>
      <c r="K140" s="46"/>
      <c r="L140" s="46"/>
      <c r="M140" s="50" t="s">
        <v>19</v>
      </c>
      <c r="N140" s="29" t="str">
        <f>IFERROR(1-((1+Y140)/(1+W140)), "N/A")</f>
        <v>N/A</v>
      </c>
      <c r="O140" s="30"/>
      <c r="P140" s="30"/>
      <c r="Q140" s="30"/>
      <c r="R140" s="30"/>
      <c r="S140" s="30"/>
      <c r="T140" s="31"/>
      <c r="U140" s="32" t="str">
        <f>IFERROR(($D$132/$D$67*PRODUCT(U68:U131))^(1/5)-1, "N/A")</f>
        <v>N/A</v>
      </c>
      <c r="V140" s="33"/>
      <c r="W140" s="34" t="str">
        <f>IFERROR(($D$132/$D$67*PRODUCT(W68:W131))^(1/5)-1, "N/A")</f>
        <v>N/A</v>
      </c>
      <c r="X140" s="35"/>
      <c r="Y140" s="34" t="str">
        <f>IFERROR(($D$132/$D$67*PRODUCT(Y68:Y131))^(1/5)-1, "N/A")</f>
        <v>N/A</v>
      </c>
    </row>
    <row r="141" spans="1:25" s="49" customFormat="1">
      <c r="A141" s="45"/>
      <c r="B141" s="46"/>
      <c r="C141" s="45"/>
      <c r="D141" s="47"/>
      <c r="E141" s="46"/>
      <c r="F141" s="46"/>
      <c r="G141" s="46"/>
      <c r="H141" s="46"/>
      <c r="I141" s="46"/>
      <c r="J141" s="46"/>
      <c r="K141" s="46"/>
      <c r="L141" s="46"/>
      <c r="M141" s="50" t="s">
        <v>26</v>
      </c>
      <c r="N141" s="29" t="str">
        <f>IFERROR(1-((1+Y141)/(1+W141)), "N/A")</f>
        <v>N/A</v>
      </c>
      <c r="O141" s="30"/>
      <c r="P141" s="30"/>
      <c r="Q141" s="30"/>
      <c r="R141" s="30"/>
      <c r="S141" s="30"/>
      <c r="T141" s="31"/>
      <c r="U141" s="32" t="str">
        <f>IFERROR(($D$132/$D$80*PRODUCT(U80:U131))^(1/4)-1, "N/A")</f>
        <v>N/A</v>
      </c>
      <c r="V141" s="33"/>
      <c r="W141" s="34" t="str">
        <f>IFERROR(($D$132/$D$80*PRODUCT(W80:W131))^(1/4)-1, "N/A")</f>
        <v>N/A</v>
      </c>
      <c r="X141" s="35"/>
      <c r="Y141" s="34" t="str">
        <f>IFERROR(($D$132/$D$80*PRODUCT(Y80:Y131))^(1/4)-1, "N/A")</f>
        <v>N/A</v>
      </c>
    </row>
    <row r="142" spans="1:25" s="49" customFormat="1">
      <c r="A142" s="45"/>
      <c r="B142" s="46"/>
      <c r="C142" s="45"/>
      <c r="D142" s="47"/>
      <c r="E142" s="46"/>
      <c r="F142" s="46"/>
      <c r="G142" s="46"/>
      <c r="H142" s="46"/>
      <c r="I142" s="46"/>
      <c r="J142" s="46"/>
      <c r="K142" s="46"/>
      <c r="L142" s="46"/>
      <c r="M142" s="50" t="s">
        <v>17</v>
      </c>
      <c r="N142" s="29" t="str">
        <f>IFERROR(1-((1+Y142)/(1+W142)), "N/A")</f>
        <v>N/A</v>
      </c>
      <c r="O142" s="30"/>
      <c r="P142" s="30"/>
      <c r="Q142" s="30"/>
      <c r="R142" s="30"/>
      <c r="S142" s="30"/>
      <c r="T142" s="31"/>
      <c r="U142" s="32" t="str">
        <f>IFERROR(($D$132/$D$93*PRODUCT(U94:U131))^(1/3)-1, "N/A")</f>
        <v>N/A</v>
      </c>
      <c r="V142" s="33"/>
      <c r="W142" s="34" t="str">
        <f>IFERROR(($D$132/$D$93*PRODUCT(W94:W131))^(1/3)-1, "N/A")</f>
        <v>N/A</v>
      </c>
      <c r="X142" s="35"/>
      <c r="Y142" s="34" t="str">
        <f>IFERROR(($D$132/$D$93*PRODUCT(Y94:Y131))^(1/3)-1, "N/A")</f>
        <v>N/A</v>
      </c>
    </row>
    <row r="143" spans="1:25" s="49" customFormat="1">
      <c r="A143" s="45"/>
      <c r="B143" s="46"/>
      <c r="C143" s="45"/>
      <c r="D143" s="47"/>
      <c r="E143" s="46"/>
      <c r="F143" s="46"/>
      <c r="G143" s="46"/>
      <c r="H143" s="46"/>
      <c r="I143" s="46"/>
      <c r="J143" s="46"/>
      <c r="K143" s="46"/>
      <c r="L143" s="46"/>
      <c r="M143" s="50" t="s">
        <v>25</v>
      </c>
      <c r="N143" s="29" t="str">
        <f>IFERROR(1-((1+Y143)/(1+W143)), "N/A")</f>
        <v>N/A</v>
      </c>
      <c r="O143" s="30"/>
      <c r="P143" s="30"/>
      <c r="Q143" s="30"/>
      <c r="R143" s="30"/>
      <c r="S143" s="30"/>
      <c r="T143" s="31"/>
      <c r="U143" s="32" t="str">
        <f>IFERROR(($D$132/$D$106*PRODUCT(U106:U131))^(1/2)-1, "N/A")</f>
        <v>N/A</v>
      </c>
      <c r="V143" s="33"/>
      <c r="W143" s="34" t="str">
        <f>IFERROR(($D$132/$D$106*PRODUCT(W106:W131))^(1/2)-1, "N/A")</f>
        <v>N/A</v>
      </c>
      <c r="X143" s="35"/>
      <c r="Y143" s="34" t="str">
        <f>IFERROR(($D$132/$D$106*PRODUCT(Y106:Y131))^(1/2)-1, "N/A")</f>
        <v>N/A</v>
      </c>
    </row>
    <row r="144" spans="1:25" s="49" customFormat="1">
      <c r="A144" s="45"/>
      <c r="B144" s="46"/>
      <c r="C144" s="45"/>
      <c r="D144" s="47"/>
      <c r="E144" s="46"/>
      <c r="F144" s="46"/>
      <c r="G144" s="46"/>
      <c r="H144" s="46"/>
      <c r="I144" s="46"/>
      <c r="J144" s="46"/>
      <c r="K144" s="46"/>
      <c r="L144" s="46"/>
      <c r="M144" s="51" t="s">
        <v>18</v>
      </c>
      <c r="N144" s="36" t="str">
        <f>IFERROR(1-((1+Y144)/(1+W144)), "N/A")</f>
        <v>N/A</v>
      </c>
      <c r="O144" s="37"/>
      <c r="P144" s="37"/>
      <c r="Q144" s="37"/>
      <c r="R144" s="37"/>
      <c r="S144" s="37"/>
      <c r="T144" s="38"/>
      <c r="U144" s="39" t="str">
        <f>IFERROR(($D$132/$D$119*PRODUCT(U120:U131))-1, "N/A")</f>
        <v>N/A</v>
      </c>
      <c r="V144" s="40"/>
      <c r="W144" s="41" t="str">
        <f>IFERROR(($D$132/$D$119*PRODUCT(W120:W131))-1, "N/A")</f>
        <v>N/A</v>
      </c>
      <c r="X144" s="42"/>
      <c r="Y144" s="41" t="str">
        <f>IFERROR(($D$132/$D$119*PRODUCT(Y120:Y131))-1, "N/A")</f>
        <v>N/A</v>
      </c>
    </row>
    <row r="145" spans="1:25">
      <c r="A145" s="8"/>
      <c r="B145" s="7"/>
      <c r="C145" s="8"/>
      <c r="D145" s="9"/>
      <c r="E145" s="7"/>
      <c r="F145" s="7"/>
      <c r="G145" s="7"/>
      <c r="H145" s="7"/>
      <c r="I145" s="7"/>
      <c r="J145" s="7"/>
      <c r="K145" s="7"/>
      <c r="L145" s="7"/>
      <c r="M145" s="7"/>
      <c r="N145" s="10"/>
      <c r="O145" s="10"/>
      <c r="P145" s="10"/>
      <c r="Q145" s="10"/>
      <c r="R145" s="10"/>
      <c r="S145" s="10"/>
      <c r="T145" s="11"/>
      <c r="U145" s="11"/>
      <c r="V145" s="11"/>
      <c r="W145" s="11"/>
      <c r="X145" s="11"/>
      <c r="Y145" s="11"/>
    </row>
  </sheetData>
  <sheetProtection password="94A2" sheet="1" objects="1" scenarios="1" selectLockedCells="1"/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Bender</dc:creator>
  <cp:lastModifiedBy>jbender</cp:lastModifiedBy>
  <cp:lastPrinted>2014-07-28T20:53:08Z</cp:lastPrinted>
  <dcterms:created xsi:type="dcterms:W3CDTF">2014-05-29T01:59:34Z</dcterms:created>
  <dcterms:modified xsi:type="dcterms:W3CDTF">2014-09-14T17:33:17Z</dcterms:modified>
</cp:coreProperties>
</file>